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3515" tabRatio="599"/>
  </bookViews>
  <sheets>
    <sheet name="Plan" sheetId="2" r:id="rId1"/>
    <sheet name="OSA" sheetId="3" r:id="rId2"/>
  </sheets>
  <definedNames>
    <definedName name="_xlnm._FilterDatabase" localSheetId="0" hidden="1">Plan!$A$1:$E$17</definedName>
    <definedName name="A">Plan!$1:$1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<sst xmlns="http://schemas.openxmlformats.org/spreadsheetml/2006/main" count="485" uniqueCount="417">
  <si>
    <t>RAZRED</t>
  </si>
  <si>
    <t>KOD AKTIVNOSTI PU</t>
  </si>
  <si>
    <t>SKUPINA</t>
  </si>
  <si>
    <t xml:space="preserve">VRSTA PRIHODA / RASHODA </t>
  </si>
  <si>
    <t>PLAN 2026   EUR</t>
  </si>
  <si>
    <t>PRIHODI</t>
  </si>
  <si>
    <t>Prihodi od prodaje roba i pružanja usluga</t>
  </si>
  <si>
    <t>Prihodi od prodaje robe i pružanje usluga po  posebnim propisima</t>
  </si>
  <si>
    <t>Prihodi od imovine</t>
  </si>
  <si>
    <t>Prihodi od donacija</t>
  </si>
  <si>
    <t>Ostali  prihodi</t>
  </si>
  <si>
    <t>RASHODI</t>
  </si>
  <si>
    <t>Rashodi za radnike</t>
  </si>
  <si>
    <t>Materijalni rashodi</t>
  </si>
  <si>
    <t>Rashodi amortizacije</t>
  </si>
  <si>
    <t>Financijski rashodi</t>
  </si>
  <si>
    <t>Sponzorstvo</t>
  </si>
  <si>
    <t>Ostali rashodi</t>
  </si>
  <si>
    <t>Vlastiti izvori - višak prihoda</t>
  </si>
  <si>
    <t>Rezultat poslovanja - višak/manjak tekuće godine</t>
  </si>
  <si>
    <t>Rezultat poslovanja - višak iz prethodnih godina</t>
  </si>
  <si>
    <t>OZNAKA</t>
  </si>
  <si>
    <t>KONTO</t>
  </si>
  <si>
    <t>VRSTA PRIHODA</t>
  </si>
  <si>
    <t>PLAN 2026  EUR</t>
  </si>
  <si>
    <t>UKUPNO PRIHODI</t>
  </si>
  <si>
    <t>P</t>
  </si>
  <si>
    <t>JAVNA USTANOVA KAMENJAK</t>
  </si>
  <si>
    <t>Prihodi</t>
  </si>
  <si>
    <t>P1.1</t>
  </si>
  <si>
    <t>Prihodi od prodaje karata, vodića i knjiga</t>
  </si>
  <si>
    <t>P1.2</t>
  </si>
  <si>
    <t>Prihod od prefakturiranja selektivnog odvajanja i odvoza otpada</t>
  </si>
  <si>
    <t>P1.3</t>
  </si>
  <si>
    <t>Prihod od edukativnih programa</t>
  </si>
  <si>
    <t>P1.4</t>
  </si>
  <si>
    <t>Prihodi od ulaznica</t>
  </si>
  <si>
    <t>P1.5</t>
  </si>
  <si>
    <t>Prihodi od koncesijskih i ostalih odobrenja</t>
  </si>
  <si>
    <t>P1.6</t>
  </si>
  <si>
    <t>Prihod od naplate kazni na zaštićenom području</t>
  </si>
  <si>
    <t>P1.7</t>
  </si>
  <si>
    <t>Prihodi iz ostalih izvora - dozvole za snimanje, fotografiranje i dr.</t>
  </si>
  <si>
    <t>Prihodi od financijske imovine</t>
  </si>
  <si>
    <t>P1.8</t>
  </si>
  <si>
    <t>Kamate na oročena sredstva i sredstva po viđenju</t>
  </si>
  <si>
    <t>Prihodi od donacija iz proračuna</t>
  </si>
  <si>
    <t>P1.9</t>
  </si>
  <si>
    <t>Prihodi od donacija iz apliciranih projekata HUMANITA</t>
  </si>
  <si>
    <t>P1.10</t>
  </si>
  <si>
    <t>Prihodi od donacija apliciranih projekta CENTRAL BIC</t>
  </si>
  <si>
    <t>P1.11</t>
  </si>
  <si>
    <t>Prihodi od donacija apliciranih projekta Fona za sufinanciranje EU projekata</t>
  </si>
  <si>
    <t>P1.12</t>
  </si>
  <si>
    <t>Prihodi od donacija apliciranih projekta FZOEU "Poboljšano upravljanje zaštićenim područjima i područjima ekološke mreže Natura 2000"</t>
  </si>
  <si>
    <t>P1.13</t>
  </si>
  <si>
    <t>Prihodi od donacija apliciranih projekta PKK "Obnova i očuvanje ciljnih staništa i vrsta zaštićenih područja i područja ekološke mreže poluotoka Kamenjak i okolnog akvatorija"</t>
  </si>
  <si>
    <t>Prihodi od naknade štete i refundacija</t>
  </si>
  <si>
    <t>Prihodi od naknade šteta temeljem osiguranja,ostali prihodi</t>
  </si>
  <si>
    <t>VRSTA RASHODA</t>
  </si>
  <si>
    <t>UKUPNO RASHODI</t>
  </si>
  <si>
    <t>A</t>
  </si>
  <si>
    <t>OČUVANJE PRIRODNIH VRIJEDNOSTI</t>
  </si>
  <si>
    <t>AA</t>
  </si>
  <si>
    <t>Očuvanje stanja te očuvanje značajnih vrsta flore, faune i gljiva, na području Akvatorija zapadne Istre očuvana su ciljna morska i obalna staništa te uz njih vezane vrste na razini ciljeva očuvanja</t>
  </si>
  <si>
    <t>Rashodi za usluge</t>
  </si>
  <si>
    <t>AA1</t>
  </si>
  <si>
    <t>Započeti s istraživanjem gljiva travnjaka i bušika, te planiratiizradu monitoring protokola za navedene stanišne tipove sukladno smjernicama očuvanja. Izraditi izvješće istraživanja</t>
  </si>
  <si>
    <t>AA3</t>
  </si>
  <si>
    <t>Monitoring vaskularne flore značajnog krajobraza Donji Kamenjak i medulinski arhipelag i monitoring odabranih vrsta vaskularne flore značajnog krajobraza Gornji Kamenjak (razdoblje 2021.-2025.)</t>
  </si>
  <si>
    <t>AA4</t>
  </si>
  <si>
    <t>Etnobotaničko istraživanje upotrebe samoniklog bilja (2026-2027)</t>
  </si>
  <si>
    <t>AA5</t>
  </si>
  <si>
    <t>Utvrđivanje parametra praćenja stanja gujavica s naklaskom na Octodrilus istrianus. Razvijanje prilagođenih protokola za zorkovanje.Educiranje djelatnika za provođenje monitoringa</t>
  </si>
  <si>
    <t>AA6</t>
  </si>
  <si>
    <t>Redovito praćenje vretencana upravljanim područjima 2025-2026. Edukacija djelatnika Ustanove-monitoring vretenca</t>
  </si>
  <si>
    <t>AA7</t>
  </si>
  <si>
    <t>Započeti istraživanje oprašivača-pčele, cvjetne muhe i dnevni leptiri 2026-2027. 1 . godina provedbe</t>
  </si>
  <si>
    <t>AA10</t>
  </si>
  <si>
    <t>Izrada i postavljanje kućica za ćukove i zlatovrane na području Donjeg Kamenjaka</t>
  </si>
  <si>
    <t>AA11</t>
  </si>
  <si>
    <t>Monitoring gnijezdećih i  zimujućih populacija ptica(2026-2029) 1.godina provedbe</t>
  </si>
  <si>
    <t>AA12</t>
  </si>
  <si>
    <t>Redovito prijavljivati pronalaske i/ili viđenja živih i mrtvih jedinki svih divljih sisavaca kroz obrazac za dojavu na stranicama ZZOP-a</t>
  </si>
  <si>
    <t>AA13</t>
  </si>
  <si>
    <t>Održavanje prstenovačkog kampa Kamenjak. Izraditi smjernice sa uputama za prstenovače u prstenovačkom kampu Kamenjak. Nabaviti opremu za prstenovački kamp (kamp kućiva, nadstrešnica, solarnipaneli, vaga i dr.)</t>
  </si>
  <si>
    <t>AA14</t>
  </si>
  <si>
    <t>Izraditi prijedlog praćenja stanja i monitoring rute na području Donjeg Kamenjaka. Educiratidjelatnike za provođenje praćenja batdetekterom</t>
  </si>
  <si>
    <t>AA15</t>
  </si>
  <si>
    <t>Provođenje istraživanja faune i vodozemaca  i gmazova (2026-2027) 1. godina provedbe</t>
  </si>
  <si>
    <t>AA16</t>
  </si>
  <si>
    <t>Razmatrati mogućnosti postavljanja umjetnog otočića za gniježđenje na Šćuzi</t>
  </si>
  <si>
    <t>AB</t>
  </si>
  <si>
    <t>Očuvanje povoljnog stanja stanišnih tipova 62AO istočno submediteranski suhi travnjaci (Scorzoneretalia villosae), kamenjarski pašnjaci i bušici te revitaliziranje stanišnog tipa 6220 Eumediteranski travnjaci Thero-Brachypodietea</t>
  </si>
  <si>
    <t>AB1</t>
  </si>
  <si>
    <t>Nastaviti s provođenjem aktivnih mjera kontrole sukcesije irevitalizacije staništa. Uklanjanje drvenaste vegetacije sa travnjaka.Ztvaranje divljih staza i puteva.</t>
  </si>
  <si>
    <t>AB2</t>
  </si>
  <si>
    <t>Nastaviti s provođenjem aktivnih mjera revitalizacije staništa-praćenje stanja vegetacije na lokaciji Češljevica-Jugo nakon primjene metode mehaničkog (strojnog) i ručnog uklanjanja vegetacije i otvaranje staništa.</t>
  </si>
  <si>
    <t>AB3</t>
  </si>
  <si>
    <t>Nastaviti s izradom i postavljanjem ograda od prirodnih materijala kako bi se spiječila fragmentacija staništa</t>
  </si>
  <si>
    <t>AB4</t>
  </si>
  <si>
    <t>Osigurati dovoljan broj grla stoke i ponovno uspostaviti mozaičnu ispašu</t>
  </si>
  <si>
    <t>AB6</t>
  </si>
  <si>
    <t>Uspostava trajnog monitoringa teških metala u tlu i biljnom materijalu (2026-2027)</t>
  </si>
  <si>
    <t>AB8</t>
  </si>
  <si>
    <t>Revitalizirati površine kamenjarskih travnjaka i bušika ( Gornji Kamenjak)</t>
  </si>
  <si>
    <t>AB9</t>
  </si>
  <si>
    <t>Uspostaviti i provoditi ekstenzivni plan ispaše (2026-2027)</t>
  </si>
  <si>
    <t>AC</t>
  </si>
  <si>
    <t>Očuvanje ostalih staništa ekološke mreže na razini ciljeva očuvanja te šumskih ekosustava eko mreže. Očuvanje ciljnih morskih i obalnih staništa.</t>
  </si>
  <si>
    <t>AC2</t>
  </si>
  <si>
    <t>Očuvati povoljno stanje stanišnog tipa 8310-špilje i jame zatvorene za javnost</t>
  </si>
  <si>
    <t>AC4</t>
  </si>
  <si>
    <t>Provoditi praćenje stanišnog tipa 3170 Mediterankse povremene lokve. Provesti algološka istraživanjna 2 lokve</t>
  </si>
  <si>
    <t>AC5</t>
  </si>
  <si>
    <t>Redovito održavati postojeću lokvu (*3170)  provođenjem  ispaše i/ili košnje i održavati novo vodeno stanište na lokaciji Školjić/Šambuceja.Redovito provoditi čišćenje okolne drvenaste vegetacije.</t>
  </si>
  <si>
    <t>AC6</t>
  </si>
  <si>
    <t>Sanitarno uklanjanje dijela vjetroizvalina alepskog bora na Kamenjaku. Uređenje rubnih dijeloa šume. Održavati protupožarne putove i prema potrebi otvarati nove.</t>
  </si>
  <si>
    <t>AC7</t>
  </si>
  <si>
    <t xml:space="preserve">Održavati povoljno stanje šumskih eko sustava. </t>
  </si>
  <si>
    <t>AC8</t>
  </si>
  <si>
    <t>Organizirati akcije čišćenja podmorja. Uklanjanje zaostalog ribolovnog alata.</t>
  </si>
  <si>
    <t>AD</t>
  </si>
  <si>
    <t>Istraživanje i očuvanje geobaštine</t>
  </si>
  <si>
    <t>AD2</t>
  </si>
  <si>
    <t xml:space="preserve">Osmišljavanje načina interpretacije na lokalitetu Grakalovac </t>
  </si>
  <si>
    <t>AD3</t>
  </si>
  <si>
    <t>Izrada 3D dokumentacije nalazišta Grakalovac</t>
  </si>
  <si>
    <t>AE</t>
  </si>
  <si>
    <t>Očuvana morska staništa Medulinskog i Pomerskog zaljeva, te uz njih vezane vrste na razini ciljeva očuvanja</t>
  </si>
  <si>
    <t>AE1</t>
  </si>
  <si>
    <t>Postavljanje plutajuće barijere na istočnom dijelu uvale Debeljak kao zapreku ulasku plovilima u svrhu sprečavanja sidrenja. Razmatranje mogućnosti postavljanjna psihološke brane na drugim lokacijama (M. Kolumbarica)</t>
  </si>
  <si>
    <t>AE2</t>
  </si>
  <si>
    <t>Nastaviti sudjelovati u projektima očuvanja plemenite periske u Jadranu.Postavljanje kolektora za prikupljanje ličinki</t>
  </si>
  <si>
    <t>AE3</t>
  </si>
  <si>
    <t>Nastaviti surađivati sa Zavodom za javno zdravstvo na praćenju kakvoće mora. Ispitivanje kakvoće mora za kupanje na 4 mjerne postaje</t>
  </si>
  <si>
    <t>AE5</t>
  </si>
  <si>
    <t>Redovito održavati obnavljati most u uvali Šćuza radi očuvanja CST obalne lagune</t>
  </si>
  <si>
    <t>AE7</t>
  </si>
  <si>
    <t>Praćenje stanja priobalnih zajednica riba 2026-2027</t>
  </si>
  <si>
    <t>AE8</t>
  </si>
  <si>
    <t>Praćenje stanja populacija plavog raka u Šćuzi. Kontrola populacije ciljanim izlovom (minimalno 10 organiziranih izlova). Broj izlovljenih jedinki plavog raka.</t>
  </si>
  <si>
    <t>AE9</t>
  </si>
  <si>
    <t>Zagovarati postavljanje ekološki prihvatljivih sidrišta i zabranu sidrenja izvan za to utvrđenih mjesta unutar PEM</t>
  </si>
  <si>
    <t>AE10</t>
  </si>
  <si>
    <t>Istraživanje mogućnosti uklanjanja grozdaste kaulerpe. Tijekom praćenja stanja CST biježiti pojavnost invazivnih vrsta.</t>
  </si>
  <si>
    <t>AE11</t>
  </si>
  <si>
    <t>Izraditi plan praćenja stanja CST 1110- pješčana dna trajno prekrivena morem i CST</t>
  </si>
  <si>
    <t>AE12</t>
  </si>
  <si>
    <t>Izraditi plan praćenja stanja CST 1170-grebeni te redovito provoditi praćenja stanja -Porer sjever, Marlera, Bumbišta, Albanež</t>
  </si>
  <si>
    <t>AE13</t>
  </si>
  <si>
    <t>Izraditi plan praćenja stanja CST 8330-preplavljene ili dijelom preplavljene morske špilje (Frašker, Fraškerić, V. Kolomobarica, M. Kolombarica)</t>
  </si>
  <si>
    <t>AE17</t>
  </si>
  <si>
    <t>Izraditi plan praćenja CST 1120-naselja posidonije usklađen s nacionalnim protokolima (Porer, rt Franina, Polje/Radovica)</t>
  </si>
  <si>
    <t>AE18</t>
  </si>
  <si>
    <t>Izraditi plan plan praćenja CST 1150 usklađen s nacionalnim protokolom (uvala Šćuza)</t>
  </si>
  <si>
    <t>AE19</t>
  </si>
  <si>
    <t>Istraživanje i invertarizcija CSTa i vezanih vrsta unutar odabranih posebno vrijednih dijelova PEM, koje se planira dodatno zaštititi kao Posebni rezervat u moru</t>
  </si>
  <si>
    <t>B</t>
  </si>
  <si>
    <t>ZAŠTITA I OČUVANJE KULTURNE BAŠTINE I TRADICIJSKIH VRIJEDNOSTI</t>
  </si>
  <si>
    <t>BA</t>
  </si>
  <si>
    <t>Očuvanje vrijednih arheoloških lokaliteta i kulturne baštine, te uključivanje kulturne baštine u posjetiteljsku infrastruktutu</t>
  </si>
  <si>
    <t>42</t>
  </si>
  <si>
    <t>425</t>
  </si>
  <si>
    <t>BA1</t>
  </si>
  <si>
    <t>4253</t>
  </si>
  <si>
    <t>Započeti s osmišljavanjem turističke valorizacije kulturne baštine (grudobrani, bitnice, gradine). Izrađen promotivni materijal za bitnicu Ćukovica. Osmisliti itinerer "Tragom blaga". Priprema promo materijala "TRagom blaga".</t>
  </si>
  <si>
    <t>BA2</t>
  </si>
  <si>
    <t>4252</t>
  </si>
  <si>
    <t>Nastaviti s obnovom suhozida i poticati privatne vlasnike na obnovu. Ugovoriti izradu konceptualnog idejnog projekta rekonstrukcije pastirske kućice.</t>
  </si>
  <si>
    <t>C</t>
  </si>
  <si>
    <t>ODRŽIVO KORIŠTENJE PRIRODNIH RESURSA I PODRŠKA LOKALNOJ ZAJEDNICI</t>
  </si>
  <si>
    <t>CA</t>
  </si>
  <si>
    <t>Obnova i održavanje poljoprivrednih površina</t>
  </si>
  <si>
    <t>Naknade ostalim osobama izvan radnog odnosa</t>
  </si>
  <si>
    <t>CA1</t>
  </si>
  <si>
    <t>Poticati vlasnike privatnog zemljišta na uređenje zapuštenih poljoprivrednih površina uz poticanje na sadnju aromatičnog bilja,višegodišnjih nasada i drugih autohtonih kultura</t>
  </si>
  <si>
    <t>CA2</t>
  </si>
  <si>
    <t xml:space="preserve">Provođenje programa očuvanjaautohtonog istarskog goveda </t>
  </si>
  <si>
    <t>CA3</t>
  </si>
  <si>
    <t>Poticati osmišljavanje, distribuciju i prodaju autohtonih suvenira na temu zaštićenih područja</t>
  </si>
  <si>
    <t>CB</t>
  </si>
  <si>
    <t>Poboljšanje suradnje s korisnicima područja i lokalnim stanovništvom u sljedećih pet godina</t>
  </si>
  <si>
    <t>Materijalni usluge</t>
  </si>
  <si>
    <t>CB4</t>
  </si>
  <si>
    <t>U suradnji s nadležnim tijelima lokalne zajednice unaprijeđivati sustav zbrinjavanja otpada na područjima upravljanja</t>
  </si>
  <si>
    <t>CB5</t>
  </si>
  <si>
    <t>Organizirati aktivnosti i podržavati inicijative lokalnog stanovništva i korisnika područja usmjerenih ka očuvanju prirodnih i kulturnih vrijednosti</t>
  </si>
  <si>
    <t>D</t>
  </si>
  <si>
    <t>UPRAVLJANJE POSJEĆIVANJEM, INTERPRETACIJA I EDUKACIJA</t>
  </si>
  <si>
    <t>DA</t>
  </si>
  <si>
    <t>Unaprijeđenje sustava posjećenosti područja, uz ograničenje broja motornih vozila i smanjenje negativnog utjecaja na prirodne vrijednosti</t>
  </si>
  <si>
    <t>DA1</t>
  </si>
  <si>
    <t>Održavati prometnice i sanirati glavnu pristupnu cestu</t>
  </si>
  <si>
    <t>DA3</t>
  </si>
  <si>
    <t xml:space="preserve">Urediti parkirališta u zaštićenim područjima i izvan njih uz odgovarajući sustav upravljanja na terenu  </t>
  </si>
  <si>
    <t>DA5</t>
  </si>
  <si>
    <t>Održavati i urediti biciklističke staze</t>
  </si>
  <si>
    <t>DA8</t>
  </si>
  <si>
    <t>Održavati sustav naplate na ulaznim punktovima</t>
  </si>
  <si>
    <t>DA9</t>
  </si>
  <si>
    <t>Unaprijedijeđenje sustava sanitarnih čvorova i pronalaženje mogućnosti za njihovo uređenje. Održavati sanitarne čvorove na terenu</t>
  </si>
  <si>
    <t>DB</t>
  </si>
  <si>
    <t>Nadopunjavanje postojeće posjetiteljske infrastrukture i stavljanje u funkciju napuštene vojne baštine</t>
  </si>
  <si>
    <t>DB1</t>
  </si>
  <si>
    <t>OSA</t>
  </si>
  <si>
    <t>Revitalizirati i prenamijeniti zapuštene vojne objekte(vojne bitnice)u izložbene centre OSA</t>
  </si>
  <si>
    <t>DB2</t>
  </si>
  <si>
    <t>U idućih deset godina realizirati projekt izgradnje i uređenje ispravne zgrade s uredima, multimedijalnim prezentacijskim centrom i pratećim sadržajima</t>
  </si>
  <si>
    <t>DB3</t>
  </si>
  <si>
    <t>Unaprijediti, urediti i održavati postojeće poučne staze, edukativne ploče, vidikovce i odmorišta, te prema potrebi osmisliti i urediti nove</t>
  </si>
  <si>
    <t>DB4</t>
  </si>
  <si>
    <t>Unaprijediti, urediti i održavati postojeću posjetiteljsku infrastrukturu  u Park šumi Brdo Soline kod Vinkurana</t>
  </si>
  <si>
    <t>DB5</t>
  </si>
  <si>
    <t>Postaviti unificirane, drvene ograde uz staze i vidikovce</t>
  </si>
  <si>
    <t>DB6</t>
  </si>
  <si>
    <t>Unaprijediti i održavati sustav posjetiteljske, informativne i signalizacijske infrastrukture</t>
  </si>
  <si>
    <t>DB7</t>
  </si>
  <si>
    <t>Postaviti informativne i signalizacijske ploče na prilaznim prometnicama zaštićenim područjima</t>
  </si>
  <si>
    <t>DC</t>
  </si>
  <si>
    <t xml:space="preserve"> Unaprijediti postojeće i razviti nove edukativne programe i interpretativne sadržaje za različite dobne skupine te nastaviti s provođenjem manifestacija (sportskih, kulturnih i dr.)</t>
  </si>
  <si>
    <t>DC1</t>
  </si>
  <si>
    <t>Nastaviti provođenje postojećih i konstantno unaprijeđivati edukativne radionice(škola u prirodi, interpretativne šetnje) za predškolski i školski uzrast na temu prirodne i kulturne baštine</t>
  </si>
  <si>
    <t>DC2</t>
  </si>
  <si>
    <t>Provođenje cjelogodišnjeg programa "Mladi čuvari prirode" s djecom iz lokalne zajednice</t>
  </si>
  <si>
    <t>DC3</t>
  </si>
  <si>
    <t>Organizirati izložbe i manifestacije vezane za ekološke datume i prirodne vrijednosti područja, kao i dane otvorenih vrata uz prigodne programe.Provoditi tradicijske manifestacije usmjerene ka njegovanju lokalnih običaja. Obilježavanje Dana zaštite prirode i Dana biloške raznolikosti.</t>
  </si>
  <si>
    <t>DC4</t>
  </si>
  <si>
    <t>Organizirati radionice i predavanja za ciljne skupine(istraživači, ronioci,turistički vodiči, poljoprivrednici, lovci, vlasnici parcela, lokalna zajednica i dr.)</t>
  </si>
  <si>
    <t>DD</t>
  </si>
  <si>
    <t>Unaprijediti sustav promidžbenih materijala i osigurati redovitu informiranost posjetitelja i lokalnog stanovništva</t>
  </si>
  <si>
    <t>DD1</t>
  </si>
  <si>
    <t xml:space="preserve">Unaprijediti i distribuirati promotivne materijale o vrijednostima područja i pravilima ponašanja </t>
  </si>
  <si>
    <t>DD2</t>
  </si>
  <si>
    <t>Održavati i po potrebi nadograditi službene mrežne stranice Ustanove, kao i društvene mreže, promocije outem lokalne radijske postaje i ostalih medija</t>
  </si>
  <si>
    <t>DD3</t>
  </si>
  <si>
    <t>Izrada promotivnih materijala o vrijednostima područja i pravilima ponašanja</t>
  </si>
  <si>
    <t>DD4</t>
  </si>
  <si>
    <t>Publicirati materijal povezan s prirodnim i kulturnim vrijednostima područja</t>
  </si>
  <si>
    <t>DD5</t>
  </si>
  <si>
    <t>Razviti mobilnu aplikaciju za područje Kamenjaka</t>
  </si>
  <si>
    <t>DD8</t>
  </si>
  <si>
    <t>Održavati i po potrebi nadopunjavati posjetiteljski centar Kuća prirode novim edukativnim materijalom</t>
  </si>
  <si>
    <t>E</t>
  </si>
  <si>
    <t xml:space="preserve">RAZVOJ KAPACITETA JAVNE USTANOVE </t>
  </si>
  <si>
    <t>EA</t>
  </si>
  <si>
    <t>Podizanje nivoa znanja i vještina zaposlenika kroz individualni i organizacijski ustroj</t>
  </si>
  <si>
    <t>EA1</t>
  </si>
  <si>
    <t>Osigurati kontinuiranu edukaciju svih djelatnika u skladu s potrebama njihovih poslova za provedbu aktivnosti PU</t>
  </si>
  <si>
    <t>EB</t>
  </si>
  <si>
    <t>Osigurati redovito održavanje i nabava potrebne infrastrukture, opreme, kao i izrada i nadopuna akata potrebnih za normalno odvijanje radnih procesa</t>
  </si>
  <si>
    <t>EB1</t>
  </si>
  <si>
    <t>Kontinuirano održavati nadopunjavati objekte, opremu(informatičku i dr.) vozila i infrastrukturu Ustanove. Nabava repromaterijala</t>
  </si>
  <si>
    <t xml:space="preserve"> </t>
  </si>
  <si>
    <t>EB2</t>
  </si>
  <si>
    <t>Osigurati i redovno održavati plovila</t>
  </si>
  <si>
    <t>EB3</t>
  </si>
  <si>
    <t>Nabava radnog stroja s priključcima</t>
  </si>
  <si>
    <t>EB4</t>
  </si>
  <si>
    <t>Donošenje Odluke o mjerama zaštite, očuvanja, unaprijeđenja i korištenja zaštićenog područja Donji Kamenjak i medulinski arhipelag</t>
  </si>
  <si>
    <t>EB7</t>
  </si>
  <si>
    <t>Sudjelovanje u održavanju vatrogasnih vozila DVD-a OM te potpisati ugovor o poslovno-tehničkoj suradnji. Nadopunjavati protupožarnu opremu.</t>
  </si>
  <si>
    <t>EB8</t>
  </si>
  <si>
    <t>Planirati,osigurati financiranje i provoditi te sudjelovati u provedbi projekata vezane za očuvanje prirodnih vrijednosti</t>
  </si>
  <si>
    <t>EB9</t>
  </si>
  <si>
    <t>U suradnji s MZOZT razmotriti dodatne mogućnosti zaštite morskih staništa na području obuhvaćenim PU.</t>
  </si>
  <si>
    <t>F</t>
  </si>
  <si>
    <t>REDOVNO POSLOVANJE</t>
  </si>
  <si>
    <t>F1</t>
  </si>
  <si>
    <t>Redovno poslovanje</t>
  </si>
  <si>
    <t>Plaće</t>
  </si>
  <si>
    <t>F1.1</t>
  </si>
  <si>
    <t>Bruto plaće</t>
  </si>
  <si>
    <t>Ostali rashodi za radnike</t>
  </si>
  <si>
    <t>F1.2</t>
  </si>
  <si>
    <t>Ostali rashodi za zaposlene(božićnica, regres, dar djetetu, nagrade,prehrana i dr.)</t>
  </si>
  <si>
    <t>Doprinosi na plaće</t>
  </si>
  <si>
    <t>F1.3</t>
  </si>
  <si>
    <t>Doprinosi za zdravstveno osiguranje</t>
  </si>
  <si>
    <t>Naknade troškova radnicima</t>
  </si>
  <si>
    <t>F1.4</t>
  </si>
  <si>
    <t>Putni troškovi-dnevnice</t>
  </si>
  <si>
    <t>F1.5</t>
  </si>
  <si>
    <t>Putni troškovi-prijevoz</t>
  </si>
  <si>
    <t>F1.6</t>
  </si>
  <si>
    <t>Putni troškovi-noćenje</t>
  </si>
  <si>
    <t>F1.7</t>
  </si>
  <si>
    <t>Putni troškovi-tunelarine,cestarine i dr.</t>
  </si>
  <si>
    <t>F1.8</t>
  </si>
  <si>
    <t>Naknade za prijevoz na posao</t>
  </si>
  <si>
    <t>F1.9</t>
  </si>
  <si>
    <t>Interna obuka djelatnika</t>
  </si>
  <si>
    <t>Naknade članovima u predstavničkim, izvršnim tijelima, povjerenstvima i sl.</t>
  </si>
  <si>
    <t>F1.10</t>
  </si>
  <si>
    <t>Naknade članovima upravnog vijeća</t>
  </si>
  <si>
    <t>F1.11</t>
  </si>
  <si>
    <t>Naknada troškova službenih putovanja - UV</t>
  </si>
  <si>
    <t>Naknade volonterima</t>
  </si>
  <si>
    <t>F1.12</t>
  </si>
  <si>
    <t>Naknade ostalih troškova - stručno osposobljavanje</t>
  </si>
  <si>
    <t>F1.13</t>
  </si>
  <si>
    <t>Naknada troškova prijevoza - volonteri</t>
  </si>
  <si>
    <t>F1.14</t>
  </si>
  <si>
    <r>
      <rPr>
        <sz val="9"/>
        <color indexed="8"/>
        <rFont val="Calibri"/>
        <charset val="134"/>
      </rPr>
      <t>Naknade po u</t>
    </r>
    <r>
      <rPr>
        <sz val="9"/>
        <color rgb="FF000000"/>
        <rFont val="Calibri"/>
        <charset val="134"/>
      </rPr>
      <t>govoru o dje</t>
    </r>
    <r>
      <rPr>
        <sz val="9"/>
        <color indexed="8"/>
        <rFont val="Calibri"/>
        <charset val="134"/>
      </rPr>
      <t>lu</t>
    </r>
  </si>
  <si>
    <t>F1.15</t>
  </si>
  <si>
    <t>Naknade po ugovoru student ,učenički servis,provedba projekta 06</t>
  </si>
  <si>
    <t>F1.16</t>
  </si>
  <si>
    <t>Poštanske usluge</t>
  </si>
  <si>
    <t>F1.17</t>
  </si>
  <si>
    <t>Telekomunikacijske usluge i internet</t>
  </si>
  <si>
    <t>F1.18</t>
  </si>
  <si>
    <t>Usluge prijevoza</t>
  </si>
  <si>
    <t>F1.19</t>
  </si>
  <si>
    <t>Usluge tekućeg i investicijskog održavanja - vozila</t>
  </si>
  <si>
    <t>F1.20</t>
  </si>
  <si>
    <t>Usluge tekućeg i investicijskog održavanja</t>
  </si>
  <si>
    <t>F1.21</t>
  </si>
  <si>
    <t>Usluge marketinga i grafičke usluge</t>
  </si>
  <si>
    <t>F1.22</t>
  </si>
  <si>
    <t>Usluge objave oglasa</t>
  </si>
  <si>
    <t>F1.23</t>
  </si>
  <si>
    <t>Komunalne usluge</t>
  </si>
  <si>
    <t>F1.24</t>
  </si>
  <si>
    <t>Nabava vode za piće i ostalih napitaka</t>
  </si>
  <si>
    <t>F1.25</t>
  </si>
  <si>
    <t>Zakupnine i najamnine</t>
  </si>
  <si>
    <t>F1.26</t>
  </si>
  <si>
    <t>Obavezni i preventivni pregledi djelatnika</t>
  </si>
  <si>
    <t>F1.27</t>
  </si>
  <si>
    <t xml:space="preserve">Intelektualne usluge </t>
  </si>
  <si>
    <t>F1.28</t>
  </si>
  <si>
    <t>Usluge savjetovanja za EU projekte i postupke javne nabave</t>
  </si>
  <si>
    <t>F1.29</t>
  </si>
  <si>
    <t>Usluge odvjetnika</t>
  </si>
  <si>
    <t>F1.30</t>
  </si>
  <si>
    <t>Usluge javnih bilježnika</t>
  </si>
  <si>
    <t>F1.31</t>
  </si>
  <si>
    <t>Usluge revizije i vještačenja</t>
  </si>
  <si>
    <t>F1.32</t>
  </si>
  <si>
    <t>Usluge informatičara - tekuće i investicijsko održavanje računala</t>
  </si>
  <si>
    <t>F1.33</t>
  </si>
  <si>
    <t>Usluge informatičara - tekuće i investicijsko održavanje e-arhive i web naplate</t>
  </si>
  <si>
    <t>F1.34</t>
  </si>
  <si>
    <t>Usluge zaštitara</t>
  </si>
  <si>
    <t>F1.34.1</t>
  </si>
  <si>
    <t>Usluge zaštitara -pratnja novca</t>
  </si>
  <si>
    <t>F1.35</t>
  </si>
  <si>
    <t>Usluge registracije prijevoznih sredstava</t>
  </si>
  <si>
    <t>F1.36</t>
  </si>
  <si>
    <t>Usluge čišćenja</t>
  </si>
  <si>
    <t>F1.37</t>
  </si>
  <si>
    <t>Ostale usluge</t>
  </si>
  <si>
    <t>Rashodi za materijal i energiju</t>
  </si>
  <si>
    <t>F1.38</t>
  </si>
  <si>
    <t>Uredski materijal</t>
  </si>
  <si>
    <t>F1.39</t>
  </si>
  <si>
    <t>Materijal za tekuće i investicijsko održavanje</t>
  </si>
  <si>
    <t>F1.40</t>
  </si>
  <si>
    <t>Materijal za tekuće i investicijsko održavanje - vozila</t>
  </si>
  <si>
    <t>F1.41</t>
  </si>
  <si>
    <t>Materijal za čišćenje i održavanje</t>
  </si>
  <si>
    <t>F1.42</t>
  </si>
  <si>
    <t>Stručna literatura, novine, časopisi</t>
  </si>
  <si>
    <t>F1.43</t>
  </si>
  <si>
    <t>Gorivo za službeno plovilo</t>
  </si>
  <si>
    <t>F1.44</t>
  </si>
  <si>
    <t>Gorivo za službeno vozilo - osobni automobil</t>
  </si>
  <si>
    <t>F1.45</t>
  </si>
  <si>
    <t>Gorivo za službeno vozilo - teretno vozilo</t>
  </si>
  <si>
    <t>F1.46</t>
  </si>
  <si>
    <t>Gorivo za radne strojeve</t>
  </si>
  <si>
    <t>F1.47</t>
  </si>
  <si>
    <t>Električna energija</t>
  </si>
  <si>
    <t>F1.48</t>
  </si>
  <si>
    <t>Sitan inventar</t>
  </si>
  <si>
    <t>Ostali nespomenuti materijalni rashodi</t>
  </si>
  <si>
    <t>F1.49</t>
  </si>
  <si>
    <t>Premije osiguranja</t>
  </si>
  <si>
    <t>F1.50</t>
  </si>
  <si>
    <t>Reprezentacija i pokloni za poslovne partnere</t>
  </si>
  <si>
    <t>F1.51</t>
  </si>
  <si>
    <t>Kotizacije</t>
  </si>
  <si>
    <t>F1.52</t>
  </si>
  <si>
    <t>Pristojbe ( upravne, administrativne, sudske, javnobilj. usluge, pretplate)</t>
  </si>
  <si>
    <t>Amortizacija</t>
  </si>
  <si>
    <t>F1.53</t>
  </si>
  <si>
    <t>Ostali financijski rashodi</t>
  </si>
  <si>
    <t>F1.54</t>
  </si>
  <si>
    <t>Naknada za platni promet, kartična provizija</t>
  </si>
  <si>
    <t>F1.55</t>
  </si>
  <si>
    <t>Tečajne razlike</t>
  </si>
  <si>
    <t>F1.56</t>
  </si>
  <si>
    <t>Zatezne kamate</t>
  </si>
  <si>
    <t>F1.57</t>
  </si>
  <si>
    <t>Trošak opomena</t>
  </si>
  <si>
    <t>F1.58</t>
  </si>
  <si>
    <t>Kazne, penali i naknade štete</t>
  </si>
  <si>
    <t>F1.59</t>
  </si>
  <si>
    <t>Kazne i takse</t>
  </si>
  <si>
    <t>Ostali nespomenuti rashodi</t>
  </si>
  <si>
    <t>F1.60</t>
  </si>
  <si>
    <t>Porezi</t>
  </si>
  <si>
    <t>F1.61</t>
  </si>
  <si>
    <t>O</t>
  </si>
  <si>
    <t>Aktivnost</t>
  </si>
  <si>
    <t>Oznaka</t>
  </si>
  <si>
    <t>Naziv predmeta nabave</t>
  </si>
  <si>
    <t>Način nabave</t>
  </si>
  <si>
    <t>Planirana vrijednost</t>
  </si>
  <si>
    <t>DB.Nadopunjavanje postojeće posjetiteljske infrastrukture i stavljanje u funkciju napuštene vojne baštine</t>
  </si>
  <si>
    <t>Otvoreni postupak</t>
  </si>
  <si>
    <t>EB .Osigurati redovito održavanje i nabava potrebne infrastrukture, opreme, kao i izrada i nadopuna akata potrebnih za normalno odvijanje radnih procesa</t>
  </si>
  <si>
    <t>Nabava pick up vozila</t>
  </si>
  <si>
    <t>Nabava radnog stroja
 (manji  i veći traktor s priključcima)</t>
  </si>
  <si>
    <t xml:space="preserve">          EB7</t>
  </si>
  <si>
    <t xml:space="preserve">                OSA</t>
  </si>
  <si>
    <t>Nabava protupožarne opreme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</si>
</sst>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\ _k_n_-;\-* #,##0.00\ _k_n_-;_-* &quot;-&quot;??\ _k_n_-;_-@_-"/>
    <numFmt numFmtId="177" formatCode="_ * #,##0_ ;_ * \-#,##0_ ;_ * &quot;-&quot;_ ;_ @_ "/>
  </numFmts>
  <fonts count="44">
    <font>
      <sz val="11"/>
      <color theme="1"/>
      <name val="Calibri"/>
      <charset val="238"/>
      <scheme val="minor"/>
    </font>
    <font>
      <b/>
      <sz val="10"/>
      <color rgb="FF00000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0"/>
      <name val="Calibri"/>
      <charset val="134"/>
    </font>
    <font>
      <sz val="9"/>
      <name val="Calibri"/>
      <charset val="238"/>
      <scheme val="minor"/>
    </font>
    <font>
      <sz val="9"/>
      <name val="Calibri"/>
      <charset val="134"/>
      <scheme val="minor"/>
    </font>
    <font>
      <sz val="9"/>
      <color theme="1"/>
      <name val="Calibri"/>
      <charset val="238"/>
      <scheme val="minor"/>
    </font>
    <font>
      <b/>
      <sz val="9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9"/>
      <color rgb="FFFF0000"/>
      <name val="Calibri"/>
      <charset val="134"/>
      <scheme val="minor"/>
    </font>
    <font>
      <b/>
      <sz val="9"/>
      <color indexed="8"/>
      <name val="Calibri"/>
      <charset val="134"/>
    </font>
    <font>
      <b/>
      <sz val="9"/>
      <name val="Calibri"/>
      <charset val="134"/>
    </font>
    <font>
      <sz val="9"/>
      <color indexed="8"/>
      <name val="Calibri"/>
      <charset val="134"/>
    </font>
    <font>
      <sz val="9"/>
      <name val="Calibri"/>
      <charset val="134"/>
    </font>
    <font>
      <b/>
      <sz val="9"/>
      <name val="Calibri"/>
      <charset val="134"/>
      <scheme val="minor"/>
    </font>
    <font>
      <b/>
      <sz val="9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rgb="FF000000"/>
      <name val="Calibri"/>
      <charset val="134"/>
    </font>
    <font>
      <sz val="9"/>
      <color theme="1"/>
      <name val="Calibri"/>
      <charset val="134"/>
    </font>
    <font>
      <sz val="9"/>
      <name val="Calibri"/>
      <charset val="238"/>
    </font>
    <font>
      <sz val="9"/>
      <color theme="1"/>
      <name val="Calibri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indexed="8"/>
      <name val="Arial"/>
      <charset val="1"/>
    </font>
    <font>
      <sz val="11"/>
      <color indexed="8"/>
      <name val="Calibri"/>
      <charset val="238"/>
    </font>
    <font>
      <sz val="9"/>
      <color rgb="FF000000"/>
      <name val="Calibri"/>
      <charset val="134"/>
    </font>
  </fonts>
  <fills count="4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9" tint="0.399975585192419"/>
        <bgColor indexed="47"/>
      </patternFill>
    </fill>
    <fill>
      <patternFill patternType="solid">
        <fgColor theme="9" tint="0.799981688894314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"/>
        <bgColor indexed="47"/>
      </patternFill>
    </fill>
    <fill>
      <patternFill patternType="solid">
        <fgColor theme="9" tint="0.8"/>
        <bgColor indexed="47"/>
      </patternFill>
    </fill>
    <fill>
      <patternFill patternType="solid">
        <fgColor theme="9" tint="0.8"/>
        <bgColor indexed="64"/>
      </patternFill>
    </fill>
    <fill>
      <patternFill patternType="solid">
        <fgColor theme="0"/>
        <bgColor indexed="4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0" fillId="0" borderId="0" applyFont="0" applyFill="0" applyBorder="0" applyAlignment="0" applyProtection="0"/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5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6" borderId="13" applyNumberFormat="0" applyAlignment="0" applyProtection="0">
      <alignment vertical="center"/>
    </xf>
    <xf numFmtId="0" fontId="31" fillId="17" borderId="14" applyNumberFormat="0" applyAlignment="0" applyProtection="0">
      <alignment vertical="center"/>
    </xf>
    <xf numFmtId="0" fontId="32" fillId="17" borderId="13" applyNumberFormat="0" applyAlignment="0" applyProtection="0">
      <alignment vertical="center"/>
    </xf>
    <xf numFmtId="0" fontId="33" fillId="18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0" fillId="0" borderId="0"/>
    <xf numFmtId="0" fontId="0" fillId="0" borderId="0"/>
    <xf numFmtId="0" fontId="21" fillId="0" borderId="0"/>
    <xf numFmtId="0" fontId="0" fillId="0" borderId="0"/>
  </cellStyleXfs>
  <cellXfs count="1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3" borderId="2" xfId="49" applyFont="1" applyFill="1" applyBorder="1" applyAlignment="1">
      <alignment wrapText="1"/>
    </xf>
    <xf numFmtId="0" fontId="3" fillId="3" borderId="3" xfId="49" applyFont="1" applyFill="1" applyBorder="1" applyAlignment="1">
      <alignment wrapText="1"/>
    </xf>
    <xf numFmtId="0" fontId="3" fillId="3" borderId="4" xfId="49" applyFont="1" applyFill="1" applyBorder="1" applyAlignment="1">
      <alignment wrapText="1"/>
    </xf>
    <xf numFmtId="0" fontId="4" fillId="0" borderId="1" xfId="49" applyFont="1" applyBorder="1" applyAlignment="1">
      <alignment horizont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49" applyFont="1" applyBorder="1" applyAlignment="1">
      <alignment horizontal="center" wrapText="1"/>
    </xf>
    <xf numFmtId="3" fontId="4" fillId="0" borderId="1" xfId="49" applyNumberFormat="1" applyFont="1" applyBorder="1" applyAlignment="1">
      <alignment horizontal="right" wrapText="1"/>
    </xf>
    <xf numFmtId="0" fontId="4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3" fontId="6" fillId="0" borderId="1" xfId="0" applyNumberFormat="1" applyFont="1" applyBorder="1"/>
    <xf numFmtId="0" fontId="6" fillId="0" borderId="1" xfId="0" applyFont="1" applyBorder="1"/>
    <xf numFmtId="0" fontId="7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3" fontId="8" fillId="0" borderId="0" xfId="0" applyNumberFormat="1" applyFont="1" applyAlignment="1">
      <alignment horizontal="right" vertical="center" indent="1"/>
    </xf>
    <xf numFmtId="0" fontId="8" fillId="0" borderId="0" xfId="0" applyFont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 indent="1"/>
    </xf>
    <xf numFmtId="3" fontId="11" fillId="3" borderId="1" xfId="1" applyNumberFormat="1" applyFont="1" applyFill="1" applyBorder="1" applyAlignment="1">
      <alignment horizontal="right" vertical="center" wrapText="1" inden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 indent="1"/>
    </xf>
    <xf numFmtId="3" fontId="12" fillId="0" borderId="1" xfId="1" applyNumberFormat="1" applyFont="1" applyFill="1" applyBorder="1" applyAlignment="1">
      <alignment horizontal="right" vertical="center" wrapText="1" indent="1"/>
    </xf>
    <xf numFmtId="0" fontId="10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 wrapText="1" indent="1"/>
    </xf>
    <xf numFmtId="3" fontId="12" fillId="4" borderId="1" xfId="1" applyNumberFormat="1" applyFont="1" applyFill="1" applyBorder="1" applyAlignment="1">
      <alignment horizontal="right" vertical="center" wrapText="1" indent="1"/>
    </xf>
    <xf numFmtId="0" fontId="11" fillId="3" borderId="2" xfId="0" applyFont="1" applyFill="1" applyBorder="1" applyAlignment="1">
      <alignment horizontal="left" vertical="center" wrapText="1" indent="1"/>
    </xf>
    <xf numFmtId="3" fontId="11" fillId="3" borderId="1" xfId="0" applyNumberFormat="1" applyFont="1" applyFill="1" applyBorder="1" applyAlignment="1">
      <alignment horizontal="right" vertical="center" wrapText="1" indent="1"/>
    </xf>
    <xf numFmtId="3" fontId="12" fillId="0" borderId="1" xfId="1" applyNumberFormat="1" applyFont="1" applyBorder="1" applyAlignment="1">
      <alignment horizontal="right" vertical="center" wrapText="1" indent="1"/>
    </xf>
    <xf numFmtId="3" fontId="13" fillId="0" borderId="1" xfId="1" applyNumberFormat="1" applyFont="1" applyFill="1" applyBorder="1" applyAlignment="1">
      <alignment horizontal="right" vertical="center" wrapText="1" inden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 indent="1"/>
    </xf>
    <xf numFmtId="0" fontId="10" fillId="5" borderId="2" xfId="0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right" vertical="center" wrapText="1" inden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4" fillId="3" borderId="2" xfId="0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right" vertical="center" wrapText="1" indent="1"/>
    </xf>
    <xf numFmtId="49" fontId="11" fillId="7" borderId="1" xfId="49" applyNumberFormat="1" applyFont="1" applyFill="1" applyBorder="1" applyAlignment="1">
      <alignment horizontal="center" vertical="center" wrapText="1"/>
    </xf>
    <xf numFmtId="49" fontId="11" fillId="7" borderId="1" xfId="49" applyNumberFormat="1" applyFont="1" applyFill="1" applyBorder="1" applyAlignment="1">
      <alignment vertical="center" wrapText="1"/>
    </xf>
    <xf numFmtId="49" fontId="11" fillId="7" borderId="2" xfId="49" applyNumberFormat="1" applyFont="1" applyFill="1" applyBorder="1" applyAlignment="1">
      <alignment vertical="center" wrapText="1"/>
    </xf>
    <xf numFmtId="3" fontId="11" fillId="7" borderId="1" xfId="49" applyNumberFormat="1" applyFont="1" applyFill="1" applyBorder="1" applyAlignment="1">
      <alignment horizontal="right" vertical="center" wrapText="1" indent="1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left" vertical="center" wrapText="1" indent="1"/>
    </xf>
    <xf numFmtId="3" fontId="10" fillId="0" borderId="1" xfId="0" applyNumberFormat="1" applyFont="1" applyBorder="1" applyAlignment="1">
      <alignment horizontal="right" vertical="center" wrapText="1" indent="1"/>
    </xf>
    <xf numFmtId="3" fontId="12" fillId="0" borderId="1" xfId="0" applyNumberFormat="1" applyFont="1" applyBorder="1" applyAlignment="1">
      <alignment horizontal="right" vertical="center" wrapText="1" indent="1"/>
    </xf>
    <xf numFmtId="3" fontId="12" fillId="4" borderId="1" xfId="0" applyNumberFormat="1" applyFont="1" applyFill="1" applyBorder="1" applyAlignment="1">
      <alignment horizontal="right" vertical="center" wrapText="1" indent="1"/>
    </xf>
    <xf numFmtId="0" fontId="10" fillId="4" borderId="2" xfId="0" applyFont="1" applyFill="1" applyBorder="1" applyAlignment="1">
      <alignment horizontal="left" vertical="center" wrapText="1" indent="1"/>
    </xf>
    <xf numFmtId="3" fontId="10" fillId="4" borderId="1" xfId="0" applyNumberFormat="1" applyFont="1" applyFill="1" applyBorder="1" applyAlignment="1">
      <alignment horizontal="right" vertical="center" wrapText="1" indent="1"/>
    </xf>
    <xf numFmtId="49" fontId="15" fillId="7" borderId="1" xfId="49" applyNumberFormat="1" applyFont="1" applyFill="1" applyBorder="1" applyAlignment="1">
      <alignment horizontal="center" vertical="center" wrapText="1"/>
    </xf>
    <xf numFmtId="3" fontId="16" fillId="7" borderId="1" xfId="49" applyNumberFormat="1" applyFont="1" applyFill="1" applyBorder="1" applyAlignment="1">
      <alignment horizontal="right" vertical="center" wrapText="1" indent="1"/>
    </xf>
    <xf numFmtId="0" fontId="11" fillId="8" borderId="1" xfId="49" applyFont="1" applyFill="1" applyBorder="1" applyAlignment="1">
      <alignment horizontal="center" vertical="center" wrapText="1"/>
    </xf>
    <xf numFmtId="0" fontId="11" fillId="8" borderId="1" xfId="49" applyFont="1" applyFill="1" applyBorder="1" applyAlignment="1">
      <alignment vertical="center" wrapText="1"/>
    </xf>
    <xf numFmtId="0" fontId="11" fillId="8" borderId="2" xfId="49" applyFont="1" applyFill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 indent="1"/>
    </xf>
    <xf numFmtId="3" fontId="16" fillId="4" borderId="1" xfId="49" applyNumberFormat="1" applyFont="1" applyFill="1" applyBorder="1" applyAlignment="1">
      <alignment horizontal="right" vertical="center" wrapText="1" indent="1"/>
    </xf>
    <xf numFmtId="0" fontId="5" fillId="0" borderId="2" xfId="0" applyFont="1" applyBorder="1" applyAlignment="1">
      <alignment horizontal="left" vertical="center" wrapText="1"/>
    </xf>
    <xf numFmtId="3" fontId="18" fillId="4" borderId="1" xfId="49" applyNumberFormat="1" applyFont="1" applyFill="1" applyBorder="1" applyAlignment="1">
      <alignment horizontal="right" vertical="center" wrapText="1" indent="1"/>
    </xf>
    <xf numFmtId="0" fontId="13" fillId="9" borderId="1" xfId="49" applyFont="1" applyFill="1" applyBorder="1" applyAlignment="1">
      <alignment horizontal="center" vertical="center" wrapText="1"/>
    </xf>
    <xf numFmtId="0" fontId="12" fillId="9" borderId="1" xfId="49" applyFont="1" applyFill="1" applyBorder="1" applyAlignment="1">
      <alignment horizontal="center" vertical="center" wrapText="1"/>
    </xf>
    <xf numFmtId="0" fontId="5" fillId="0" borderId="2" xfId="53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 indent="1"/>
    </xf>
    <xf numFmtId="0" fontId="5" fillId="4" borderId="2" xfId="0" applyFont="1" applyFill="1" applyBorder="1" applyAlignment="1">
      <alignment horizontal="left" vertical="center" wrapText="1"/>
    </xf>
    <xf numFmtId="3" fontId="12" fillId="0" borderId="1" xfId="49" applyNumberFormat="1" applyFont="1" applyBorder="1" applyAlignment="1">
      <alignment horizontal="right" vertical="center" wrapText="1" inden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 indent="1"/>
    </xf>
    <xf numFmtId="0" fontId="19" fillId="10" borderId="1" xfId="49" applyFont="1" applyFill="1" applyBorder="1" applyAlignment="1">
      <alignment horizontal="center" vertical="center" wrapText="1"/>
    </xf>
    <xf numFmtId="0" fontId="13" fillId="10" borderId="1" xfId="49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/>
    </xf>
    <xf numFmtId="3" fontId="19" fillId="4" borderId="1" xfId="49" applyNumberFormat="1" applyFont="1" applyFill="1" applyBorder="1" applyAlignment="1">
      <alignment horizontal="right" vertical="center" wrapText="1" indent="1"/>
    </xf>
    <xf numFmtId="0" fontId="5" fillId="4" borderId="6" xfId="0" applyFont="1" applyFill="1" applyBorder="1" applyAlignment="1">
      <alignment horizontal="left" vertical="center" wrapText="1"/>
    </xf>
    <xf numFmtId="3" fontId="13" fillId="4" borderId="1" xfId="49" applyNumberFormat="1" applyFont="1" applyFill="1" applyBorder="1" applyAlignment="1">
      <alignment horizontal="right" vertical="center" wrapText="1" indent="1"/>
    </xf>
    <xf numFmtId="0" fontId="5" fillId="0" borderId="1" xfId="53" applyFont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49" fontId="15" fillId="7" borderId="1" xfId="49" applyNumberFormat="1" applyFont="1" applyFill="1" applyBorder="1" applyAlignment="1">
      <alignment vertical="center" wrapText="1"/>
    </xf>
    <xf numFmtId="49" fontId="11" fillId="11" borderId="1" xfId="49" applyNumberFormat="1" applyFont="1" applyFill="1" applyBorder="1" applyAlignment="1">
      <alignment horizontal="center" vertical="center" wrapText="1"/>
    </xf>
    <xf numFmtId="49" fontId="15" fillId="11" borderId="1" xfId="49" applyNumberFormat="1" applyFont="1" applyFill="1" applyBorder="1" applyAlignment="1">
      <alignment vertical="center" wrapText="1"/>
    </xf>
    <xf numFmtId="49" fontId="11" fillId="11" borderId="2" xfId="49" applyNumberFormat="1" applyFont="1" applyFill="1" applyBorder="1" applyAlignment="1">
      <alignment vertical="center" wrapText="1"/>
    </xf>
    <xf numFmtId="3" fontId="16" fillId="11" borderId="1" xfId="49" applyNumberFormat="1" applyFont="1" applyFill="1" applyBorder="1" applyAlignment="1">
      <alignment horizontal="right" vertical="center" wrapText="1" indent="1"/>
    </xf>
    <xf numFmtId="49" fontId="11" fillId="12" borderId="1" xfId="49" applyNumberFormat="1" applyFont="1" applyFill="1" applyBorder="1" applyAlignment="1">
      <alignment horizontal="center" vertical="center" wrapText="1"/>
    </xf>
    <xf numFmtId="49" fontId="16" fillId="12" borderId="1" xfId="49" applyNumberFormat="1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left" vertical="center" wrapText="1" indent="1"/>
    </xf>
    <xf numFmtId="3" fontId="16" fillId="12" borderId="1" xfId="49" applyNumberFormat="1" applyFont="1" applyFill="1" applyBorder="1" applyAlignment="1">
      <alignment horizontal="right" vertical="center" wrapText="1" indent="1"/>
    </xf>
    <xf numFmtId="49" fontId="19" fillId="14" borderId="1" xfId="49" applyNumberFormat="1" applyFont="1" applyFill="1" applyBorder="1" applyAlignment="1">
      <alignment horizontal="center" vertical="center" wrapText="1"/>
    </xf>
    <xf numFmtId="49" fontId="20" fillId="14" borderId="1" xfId="49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20" fillId="14" borderId="1" xfId="49" applyNumberFormat="1" applyFont="1" applyFill="1" applyBorder="1" applyAlignment="1">
      <alignment horizontal="right" vertical="center" wrapText="1" indent="1"/>
    </xf>
    <xf numFmtId="0" fontId="11" fillId="3" borderId="1" xfId="49" applyFont="1" applyFill="1" applyBorder="1" applyAlignment="1">
      <alignment horizontal="center" vertical="center" wrapText="1"/>
    </xf>
    <xf numFmtId="0" fontId="11" fillId="3" borderId="1" xfId="49" applyFont="1" applyFill="1" applyBorder="1" applyAlignment="1">
      <alignment vertical="center" wrapText="1"/>
    </xf>
    <xf numFmtId="0" fontId="11" fillId="3" borderId="2" xfId="49" applyFont="1" applyFill="1" applyBorder="1" applyAlignment="1">
      <alignment vertical="center" wrapText="1"/>
    </xf>
    <xf numFmtId="0" fontId="19" fillId="4" borderId="1" xfId="49" applyFont="1" applyFill="1" applyBorder="1" applyAlignment="1">
      <alignment horizontal="center" vertical="center" wrapText="1"/>
    </xf>
    <xf numFmtId="3" fontId="6" fillId="4" borderId="1" xfId="1" applyNumberFormat="1" applyFont="1" applyFill="1" applyBorder="1" applyAlignment="1">
      <alignment horizontal="right" vertical="center" indent="1"/>
    </xf>
    <xf numFmtId="0" fontId="13" fillId="0" borderId="1" xfId="49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8" fillId="4" borderId="1" xfId="1" applyNumberFormat="1" applyFont="1" applyFill="1" applyBorder="1" applyAlignment="1">
      <alignment horizontal="right" vertical="center" indent="1"/>
    </xf>
    <xf numFmtId="0" fontId="4" fillId="0" borderId="2" xfId="0" applyFont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 indent="1"/>
    </xf>
    <xf numFmtId="0" fontId="13" fillId="4" borderId="1" xfId="49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/>
    </xf>
    <xf numFmtId="3" fontId="5" fillId="4" borderId="1" xfId="1" applyNumberFormat="1" applyFont="1" applyFill="1" applyBorder="1" applyAlignment="1">
      <alignment horizontal="right" vertical="center" indent="1"/>
    </xf>
    <xf numFmtId="0" fontId="4" fillId="4" borderId="1" xfId="53" applyFont="1" applyFill="1" applyBorder="1" applyAlignment="1">
      <alignment horizontal="left" vertical="center" wrapText="1"/>
    </xf>
    <xf numFmtId="3" fontId="4" fillId="4" borderId="1" xfId="1" applyNumberFormat="1" applyFont="1" applyFill="1" applyBorder="1" applyAlignment="1">
      <alignment horizontal="center" vertical="center"/>
    </xf>
    <xf numFmtId="0" fontId="4" fillId="0" borderId="2" xfId="53" applyFont="1" applyBorder="1" applyAlignment="1">
      <alignment horizontal="left" vertical="center" wrapText="1"/>
    </xf>
    <xf numFmtId="0" fontId="5" fillId="4" borderId="0" xfId="0" applyFont="1" applyFill="1" applyAlignment="1">
      <alignment vertical="center"/>
    </xf>
    <xf numFmtId="3" fontId="20" fillId="4" borderId="1" xfId="49" applyNumberFormat="1" applyFont="1" applyFill="1" applyBorder="1" applyAlignment="1">
      <alignment horizontal="right" vertical="center" wrapText="1" indent="1"/>
    </xf>
    <xf numFmtId="3" fontId="16" fillId="3" borderId="1" xfId="49" applyNumberFormat="1" applyFont="1" applyFill="1" applyBorder="1" applyAlignment="1">
      <alignment horizontal="right" vertical="center" wrapText="1" indent="1"/>
    </xf>
    <xf numFmtId="3" fontId="16" fillId="0" borderId="1" xfId="49" applyNumberFormat="1" applyFont="1" applyBorder="1" applyAlignment="1">
      <alignment horizontal="right" vertical="center" wrapText="1" indent="1"/>
    </xf>
    <xf numFmtId="0" fontId="4" fillId="0" borderId="8" xfId="0" applyFont="1" applyBorder="1" applyAlignment="1">
      <alignment horizontal="left" vertical="center" wrapText="1"/>
    </xf>
    <xf numFmtId="3" fontId="18" fillId="0" borderId="1" xfId="49" applyNumberFormat="1" applyFont="1" applyBorder="1" applyAlignment="1">
      <alignment horizontal="right" vertical="center" wrapText="1" indent="1"/>
    </xf>
    <xf numFmtId="0" fontId="11" fillId="0" borderId="1" xfId="49" applyFont="1" applyBorder="1" applyAlignment="1">
      <alignment horizontal="center" vertical="center" wrapText="1"/>
    </xf>
    <xf numFmtId="0" fontId="11" fillId="0" borderId="2" xfId="49" applyFont="1" applyBorder="1" applyAlignment="1">
      <alignment horizontal="left" vertical="center" wrapText="1" indent="1"/>
    </xf>
    <xf numFmtId="3" fontId="18" fillId="9" borderId="1" xfId="49" applyNumberFormat="1" applyFont="1" applyFill="1" applyBorder="1" applyAlignment="1">
      <alignment horizontal="right" vertical="center" wrapText="1" indent="1"/>
    </xf>
    <xf numFmtId="0" fontId="13" fillId="0" borderId="9" xfId="0" applyFont="1" applyFill="1" applyBorder="1" applyAlignment="1">
      <alignment horizontal="left" vertical="center" wrapText="1"/>
    </xf>
    <xf numFmtId="3" fontId="13" fillId="0" borderId="1" xfId="49" applyNumberFormat="1" applyFont="1" applyBorder="1" applyAlignment="1">
      <alignment horizontal="right" vertical="center" wrapText="1" indent="1"/>
    </xf>
    <xf numFmtId="3" fontId="16" fillId="4" borderId="1" xfId="0" applyNumberFormat="1" applyFont="1" applyFill="1" applyBorder="1" applyAlignment="1">
      <alignment horizontal="right" vertical="center" wrapText="1" indent="1"/>
    </xf>
    <xf numFmtId="0" fontId="8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right" vertical="center" wrapText="1" indent="1"/>
    </xf>
    <xf numFmtId="3" fontId="11" fillId="0" borderId="1" xfId="0" applyNumberFormat="1" applyFont="1" applyBorder="1" applyAlignment="1">
      <alignment horizontal="right" vertical="center" wrapText="1" indent="1"/>
    </xf>
    <xf numFmtId="0" fontId="13" fillId="0" borderId="2" xfId="0" applyFont="1" applyBorder="1" applyAlignment="1">
      <alignment horizontal="left" vertical="center" wrapText="1" indent="1"/>
    </xf>
    <xf numFmtId="3" fontId="13" fillId="4" borderId="1" xfId="0" applyNumberFormat="1" applyFont="1" applyFill="1" applyBorder="1" applyAlignment="1">
      <alignment horizontal="right" vertical="center" wrapText="1" indent="1"/>
    </xf>
    <xf numFmtId="3" fontId="11" fillId="4" borderId="1" xfId="0" applyNumberFormat="1" applyFont="1" applyFill="1" applyBorder="1" applyAlignment="1">
      <alignment horizontal="right" vertical="center" wrapText="1" indent="1"/>
    </xf>
  </cellXfs>
  <cellStyles count="55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Excel Built-in Normal" xfId="49"/>
    <cellStyle name="Excel Built-in Normal 2" xfId="50"/>
    <cellStyle name="Normal 2" xfId="51"/>
    <cellStyle name="Normal 2 2" xfId="52"/>
    <cellStyle name="Normalno 2" xfId="53"/>
    <cellStyle name="Normalno 2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List1">
    <pageSetUpPr fitToPage="1"/>
  </sheetPr>
  <dimension ref="A1:F259"/>
  <sheetViews>
    <sheetView tabSelected="1" workbookViewId="0">
      <pane ySplit="1" topLeftCell="A2" activePane="bottomLeft" state="frozen"/>
      <selection/>
      <selection pane="bottomLeft" activeCell="E20" sqref="E20"/>
    </sheetView>
  </sheetViews>
  <sheetFormatPr defaultColWidth="9" defaultRowHeight="12" outlineLevelCol="5"/>
  <cols>
    <col min="1" max="1" width="6.28571428571429" style="18" customWidth="1"/>
    <col min="2" max="2" width="10.4285714285714" style="18" customWidth="1"/>
    <col min="3" max="3" width="5.71428571428571" style="18" customWidth="1"/>
    <col min="4" max="4" width="35.1428571428571" style="19" customWidth="1"/>
    <col min="5" max="5" width="19.8571428571429" style="20" customWidth="1"/>
    <col min="6" max="16366" width="9.14285714285714" style="21"/>
    <col min="16367" max="16384" width="9" style="21"/>
  </cols>
  <sheetData>
    <row r="1" ht="41" customHeight="1" spans="1:5">
      <c r="A1" s="22" t="s">
        <v>0</v>
      </c>
      <c r="B1" s="23" t="s">
        <v>1</v>
      </c>
      <c r="C1" s="22" t="s">
        <v>2</v>
      </c>
      <c r="D1" s="22" t="s">
        <v>3</v>
      </c>
      <c r="E1" s="24" t="s">
        <v>4</v>
      </c>
    </row>
    <row r="2" s="14" customFormat="1" ht="20.25" customHeight="1" spans="1:5">
      <c r="A2" s="25">
        <v>3</v>
      </c>
      <c r="B2" s="25"/>
      <c r="C2" s="25"/>
      <c r="D2" s="26" t="s">
        <v>5</v>
      </c>
      <c r="E2" s="27">
        <f t="shared" ref="E2" si="0">SUM(E3:E7)</f>
        <v>2200100</v>
      </c>
    </row>
    <row r="3" s="14" customFormat="1" ht="18" customHeight="1" spans="1:5">
      <c r="A3" s="28"/>
      <c r="B3" s="28"/>
      <c r="C3" s="29">
        <v>31</v>
      </c>
      <c r="D3" s="30" t="s">
        <v>6</v>
      </c>
      <c r="E3" s="31">
        <f>E23</f>
        <v>14500</v>
      </c>
    </row>
    <row r="4" s="15" customFormat="1" ht="24" spans="1:5">
      <c r="A4" s="32"/>
      <c r="B4" s="32"/>
      <c r="C4" s="33">
        <v>31</v>
      </c>
      <c r="D4" s="34" t="s">
        <v>7</v>
      </c>
      <c r="E4" s="35">
        <f>E28</f>
        <v>1637000</v>
      </c>
    </row>
    <row r="5" s="14" customFormat="1" spans="1:5">
      <c r="A5" s="28"/>
      <c r="B5" s="28"/>
      <c r="C5" s="29">
        <v>34</v>
      </c>
      <c r="D5" s="30" t="s">
        <v>8</v>
      </c>
      <c r="E5" s="31">
        <f>E34</f>
        <v>5000</v>
      </c>
    </row>
    <row r="6" s="14" customFormat="1" spans="1:5">
      <c r="A6" s="28"/>
      <c r="B6" s="28"/>
      <c r="C6" s="29">
        <v>35</v>
      </c>
      <c r="D6" s="30" t="s">
        <v>9</v>
      </c>
      <c r="E6" s="31">
        <f>E37</f>
        <v>523600</v>
      </c>
    </row>
    <row r="7" s="15" customFormat="1" spans="1:5">
      <c r="A7" s="32"/>
      <c r="B7" s="32"/>
      <c r="C7" s="33">
        <v>36</v>
      </c>
      <c r="D7" s="34" t="s">
        <v>10</v>
      </c>
      <c r="E7" s="35">
        <f>E44</f>
        <v>20000</v>
      </c>
    </row>
    <row r="8" ht="20.25" customHeight="1" spans="1:5">
      <c r="A8" s="25">
        <v>4</v>
      </c>
      <c r="B8" s="25"/>
      <c r="C8" s="25"/>
      <c r="D8" s="36" t="s">
        <v>11</v>
      </c>
      <c r="E8" s="37">
        <f t="shared" ref="E8" si="1">SUM(E9:E14)</f>
        <v>3406910</v>
      </c>
    </row>
    <row r="9" spans="1:5">
      <c r="A9" s="29"/>
      <c r="B9" s="29"/>
      <c r="C9" s="29">
        <v>41</v>
      </c>
      <c r="D9" s="30" t="s">
        <v>12</v>
      </c>
      <c r="E9" s="38">
        <f>E177</f>
        <v>880000</v>
      </c>
    </row>
    <row r="10" s="16" customFormat="1" spans="1:5">
      <c r="A10" s="33"/>
      <c r="B10" s="33"/>
      <c r="C10" s="33">
        <v>42</v>
      </c>
      <c r="D10" s="34" t="s">
        <v>13</v>
      </c>
      <c r="E10" s="35">
        <f>E49+E107+E113+E125+E160+E184</f>
        <v>2353910</v>
      </c>
    </row>
    <row r="11" spans="1:5">
      <c r="A11" s="29"/>
      <c r="B11" s="29"/>
      <c r="C11" s="29">
        <v>43</v>
      </c>
      <c r="D11" s="30" t="s">
        <v>14</v>
      </c>
      <c r="E11" s="38">
        <f>E242</f>
        <v>130000</v>
      </c>
    </row>
    <row r="12" spans="1:5">
      <c r="A12" s="29"/>
      <c r="B12" s="29"/>
      <c r="C12" s="29">
        <v>44</v>
      </c>
      <c r="D12" s="30" t="s">
        <v>15</v>
      </c>
      <c r="E12" s="38">
        <f>E245</f>
        <v>27700</v>
      </c>
    </row>
    <row r="13" spans="1:5">
      <c r="A13" s="29"/>
      <c r="B13" s="29"/>
      <c r="C13" s="29">
        <v>45</v>
      </c>
      <c r="D13" s="30" t="s">
        <v>16</v>
      </c>
      <c r="E13" s="38">
        <f>E251</f>
        <v>10000</v>
      </c>
    </row>
    <row r="14" spans="1:5">
      <c r="A14" s="29"/>
      <c r="B14" s="29"/>
      <c r="C14" s="29">
        <v>46</v>
      </c>
      <c r="D14" s="30" t="s">
        <v>17</v>
      </c>
      <c r="E14" s="38">
        <f>E254</f>
        <v>5300</v>
      </c>
    </row>
    <row r="15" ht="20.25" customHeight="1" spans="1:5">
      <c r="A15" s="25">
        <v>5</v>
      </c>
      <c r="B15" s="25"/>
      <c r="C15" s="25"/>
      <c r="D15" s="36" t="s">
        <v>18</v>
      </c>
      <c r="E15" s="37">
        <f>+E16+E17</f>
        <v>1042331</v>
      </c>
    </row>
    <row r="16" ht="24" spans="1:5">
      <c r="A16" s="29"/>
      <c r="B16" s="29"/>
      <c r="C16" s="29">
        <v>52</v>
      </c>
      <c r="D16" s="30" t="s">
        <v>19</v>
      </c>
      <c r="E16" s="35">
        <f>E2-E8</f>
        <v>-1206810</v>
      </c>
    </row>
    <row r="17" ht="24" spans="1:5">
      <c r="A17" s="29"/>
      <c r="B17" s="29"/>
      <c r="C17" s="29">
        <v>52</v>
      </c>
      <c r="D17" s="30" t="s">
        <v>20</v>
      </c>
      <c r="E17" s="39">
        <v>2249141</v>
      </c>
    </row>
    <row r="18" spans="1:5">
      <c r="A18" s="40"/>
      <c r="B18" s="40"/>
      <c r="C18" s="40"/>
      <c r="D18" s="41"/>
      <c r="E18" s="31"/>
    </row>
    <row r="19" ht="25.5" customHeight="1" spans="1:5">
      <c r="A19" s="22" t="s">
        <v>21</v>
      </c>
      <c r="B19" s="22"/>
      <c r="C19" s="22" t="s">
        <v>22</v>
      </c>
      <c r="D19" s="42" t="s">
        <v>23</v>
      </c>
      <c r="E19" s="43" t="s">
        <v>24</v>
      </c>
    </row>
    <row r="20" ht="20.25" customHeight="1" spans="1:5">
      <c r="A20" s="44">
        <v>3</v>
      </c>
      <c r="B20" s="44"/>
      <c r="C20" s="45"/>
      <c r="D20" s="46" t="s">
        <v>25</v>
      </c>
      <c r="E20" s="47">
        <f>E21</f>
        <v>2200100</v>
      </c>
    </row>
    <row r="21" ht="18.75" customHeight="1" spans="1:5">
      <c r="A21" s="48" t="s">
        <v>26</v>
      </c>
      <c r="B21" s="48"/>
      <c r="C21" s="49"/>
      <c r="D21" s="50" t="s">
        <v>27</v>
      </c>
      <c r="E21" s="51">
        <f>E22</f>
        <v>2200100</v>
      </c>
    </row>
    <row r="22" spans="1:5">
      <c r="A22" s="28"/>
      <c r="B22" s="28"/>
      <c r="C22" s="52">
        <v>3</v>
      </c>
      <c r="D22" s="53" t="s">
        <v>28</v>
      </c>
      <c r="E22" s="54">
        <f t="shared" ref="E22" si="2">E23+E28+E34+E37+E44</f>
        <v>2200100</v>
      </c>
    </row>
    <row r="23" spans="1:5">
      <c r="A23" s="28"/>
      <c r="B23" s="28"/>
      <c r="C23" s="28">
        <v>31</v>
      </c>
      <c r="D23" s="53" t="s">
        <v>6</v>
      </c>
      <c r="E23" s="54">
        <f>+E24</f>
        <v>14500</v>
      </c>
    </row>
    <row r="24" spans="1:5">
      <c r="A24" s="28"/>
      <c r="B24" s="28"/>
      <c r="C24" s="28">
        <v>311</v>
      </c>
      <c r="D24" s="53" t="s">
        <v>6</v>
      </c>
      <c r="E24" s="54">
        <f t="shared" ref="E24" si="3">SUM(E25:E27)</f>
        <v>14500</v>
      </c>
    </row>
    <row r="25" spans="1:5">
      <c r="A25" s="29" t="s">
        <v>29</v>
      </c>
      <c r="B25" s="29"/>
      <c r="C25" s="29">
        <v>3111</v>
      </c>
      <c r="D25" s="30" t="s">
        <v>30</v>
      </c>
      <c r="E25" s="55">
        <v>500</v>
      </c>
    </row>
    <row r="26" ht="24" spans="1:5">
      <c r="A26" s="29" t="s">
        <v>31</v>
      </c>
      <c r="B26" s="29"/>
      <c r="C26" s="29">
        <v>3112</v>
      </c>
      <c r="D26" s="30" t="s">
        <v>32</v>
      </c>
      <c r="E26" s="55">
        <v>10000</v>
      </c>
    </row>
    <row r="27" spans="1:5">
      <c r="A27" s="29" t="s">
        <v>33</v>
      </c>
      <c r="B27" s="29"/>
      <c r="C27" s="29">
        <v>3112</v>
      </c>
      <c r="D27" s="30" t="s">
        <v>34</v>
      </c>
      <c r="E27" s="55">
        <v>4000</v>
      </c>
    </row>
    <row r="28" spans="1:5">
      <c r="A28" s="28"/>
      <c r="B28" s="28"/>
      <c r="C28" s="28">
        <v>31</v>
      </c>
      <c r="D28" s="53" t="s">
        <v>6</v>
      </c>
      <c r="E28" s="54">
        <f>E29</f>
        <v>1637000</v>
      </c>
    </row>
    <row r="29" spans="1:5">
      <c r="A29" s="28"/>
      <c r="B29" s="28"/>
      <c r="C29" s="28">
        <v>311</v>
      </c>
      <c r="D29" s="53" t="s">
        <v>6</v>
      </c>
      <c r="E29" s="54">
        <f t="shared" ref="E29" si="4">SUM(E30:E33)</f>
        <v>1637000</v>
      </c>
    </row>
    <row r="30" s="16" customFormat="1" spans="1:5">
      <c r="A30" s="33" t="s">
        <v>35</v>
      </c>
      <c r="B30" s="33"/>
      <c r="C30" s="33">
        <v>3112</v>
      </c>
      <c r="D30" s="34" t="s">
        <v>36</v>
      </c>
      <c r="E30" s="56">
        <v>1600000</v>
      </c>
    </row>
    <row r="31" spans="1:5">
      <c r="A31" s="29" t="s">
        <v>37</v>
      </c>
      <c r="B31" s="29"/>
      <c r="C31" s="29">
        <v>3112</v>
      </c>
      <c r="D31" s="30" t="s">
        <v>38</v>
      </c>
      <c r="E31" s="55">
        <v>25000</v>
      </c>
    </row>
    <row r="32" ht="24" spans="1:5">
      <c r="A32" s="29" t="s">
        <v>39</v>
      </c>
      <c r="B32" s="29"/>
      <c r="C32" s="29">
        <v>3112</v>
      </c>
      <c r="D32" s="30" t="s">
        <v>40</v>
      </c>
      <c r="E32" s="55">
        <v>2000</v>
      </c>
    </row>
    <row r="33" ht="24" spans="1:5">
      <c r="A33" s="29" t="s">
        <v>41</v>
      </c>
      <c r="B33" s="29"/>
      <c r="C33" s="29">
        <v>3112</v>
      </c>
      <c r="D33" s="30" t="s">
        <v>42</v>
      </c>
      <c r="E33" s="55">
        <v>10000</v>
      </c>
    </row>
    <row r="34" spans="1:5">
      <c r="A34" s="28"/>
      <c r="B34" s="28"/>
      <c r="C34" s="28">
        <v>34</v>
      </c>
      <c r="D34" s="53" t="s">
        <v>8</v>
      </c>
      <c r="E34" s="54">
        <f>E35</f>
        <v>5000</v>
      </c>
    </row>
    <row r="35" spans="1:5">
      <c r="A35" s="28"/>
      <c r="B35" s="28"/>
      <c r="C35" s="28">
        <v>341</v>
      </c>
      <c r="D35" s="53" t="s">
        <v>43</v>
      </c>
      <c r="E35" s="54">
        <f>E36</f>
        <v>5000</v>
      </c>
    </row>
    <row r="36" ht="24" spans="1:5">
      <c r="A36" s="29" t="s">
        <v>44</v>
      </c>
      <c r="B36" s="29"/>
      <c r="C36" s="29">
        <v>3413</v>
      </c>
      <c r="D36" s="30" t="s">
        <v>45</v>
      </c>
      <c r="E36" s="55">
        <v>5000</v>
      </c>
    </row>
    <row r="37" spans="1:5">
      <c r="A37" s="28"/>
      <c r="B37" s="28"/>
      <c r="C37" s="28">
        <v>35</v>
      </c>
      <c r="D37" s="53" t="s">
        <v>9</v>
      </c>
      <c r="E37" s="54">
        <f>E38</f>
        <v>523600</v>
      </c>
    </row>
    <row r="38" spans="1:5">
      <c r="A38" s="28"/>
      <c r="B38" s="28"/>
      <c r="C38" s="28">
        <v>351</v>
      </c>
      <c r="D38" s="53" t="s">
        <v>46</v>
      </c>
      <c r="E38" s="54">
        <f>SUM(E39:E43)</f>
        <v>523600</v>
      </c>
    </row>
    <row r="39" ht="24" spans="1:5">
      <c r="A39" s="29" t="s">
        <v>47</v>
      </c>
      <c r="B39" s="29"/>
      <c r="C39" s="29">
        <v>3514</v>
      </c>
      <c r="D39" s="30" t="s">
        <v>48</v>
      </c>
      <c r="E39" s="55">
        <v>50000</v>
      </c>
    </row>
    <row r="40" ht="24" spans="1:5">
      <c r="A40" s="33" t="s">
        <v>49</v>
      </c>
      <c r="B40" s="33"/>
      <c r="C40" s="33">
        <v>3514</v>
      </c>
      <c r="D40" s="34" t="s">
        <v>50</v>
      </c>
      <c r="E40" s="56">
        <v>108000</v>
      </c>
    </row>
    <row r="41" customFormat="1" ht="24" spans="1:5">
      <c r="A41" s="33" t="s">
        <v>51</v>
      </c>
      <c r="B41" s="33"/>
      <c r="C41" s="33">
        <v>3514</v>
      </c>
      <c r="D41" s="34" t="s">
        <v>52</v>
      </c>
      <c r="E41" s="56">
        <v>26000</v>
      </c>
    </row>
    <row r="42" customFormat="1" ht="48" spans="1:5">
      <c r="A42" s="33" t="s">
        <v>53</v>
      </c>
      <c r="B42" s="33"/>
      <c r="C42" s="33">
        <v>3514</v>
      </c>
      <c r="D42" s="34" t="s">
        <v>54</v>
      </c>
      <c r="E42" s="56">
        <v>9600</v>
      </c>
    </row>
    <row r="43" customFormat="1" ht="60" spans="1:5">
      <c r="A43" s="33" t="s">
        <v>55</v>
      </c>
      <c r="B43" s="33"/>
      <c r="C43" s="33">
        <v>3514</v>
      </c>
      <c r="D43" s="34" t="s">
        <v>56</v>
      </c>
      <c r="E43" s="56">
        <v>330000</v>
      </c>
    </row>
    <row r="44" s="16" customFormat="1" spans="1:5">
      <c r="A44" s="32"/>
      <c r="B44" s="32"/>
      <c r="C44" s="32">
        <v>36</v>
      </c>
      <c r="D44" s="57" t="s">
        <v>10</v>
      </c>
      <c r="E44" s="58">
        <f>E45</f>
        <v>20000</v>
      </c>
    </row>
    <row r="45" spans="1:5">
      <c r="A45" s="28"/>
      <c r="B45" s="28"/>
      <c r="C45" s="28">
        <v>361</v>
      </c>
      <c r="D45" s="53" t="s">
        <v>57</v>
      </c>
      <c r="E45" s="54">
        <f>E46</f>
        <v>20000</v>
      </c>
    </row>
    <row r="46" ht="10.5" customHeight="1" spans="1:5">
      <c r="A46" s="29" t="s">
        <v>51</v>
      </c>
      <c r="B46" s="29"/>
      <c r="C46" s="29">
        <v>3611</v>
      </c>
      <c r="D46" s="30" t="s">
        <v>58</v>
      </c>
      <c r="E46" s="55">
        <v>20000</v>
      </c>
    </row>
    <row r="47" ht="10.5" customHeight="1" spans="1:5">
      <c r="A47" s="22" t="s">
        <v>21</v>
      </c>
      <c r="B47" s="22"/>
      <c r="C47" s="22" t="s">
        <v>22</v>
      </c>
      <c r="D47" s="42" t="s">
        <v>59</v>
      </c>
      <c r="E47" s="43" t="s">
        <v>4</v>
      </c>
    </row>
    <row r="48" ht="20.25" customHeight="1" spans="1:5">
      <c r="A48" s="44">
        <v>4</v>
      </c>
      <c r="B48" s="44"/>
      <c r="C48" s="45"/>
      <c r="D48" s="46" t="s">
        <v>60</v>
      </c>
      <c r="E48" s="37">
        <f>E49+E107+E113+E125+E160+E175</f>
        <v>3406910</v>
      </c>
    </row>
    <row r="49" ht="19.5" customHeight="1" spans="1:5">
      <c r="A49" s="59" t="s">
        <v>61</v>
      </c>
      <c r="B49" s="59"/>
      <c r="C49" s="49"/>
      <c r="D49" s="50" t="s">
        <v>62</v>
      </c>
      <c r="E49" s="60">
        <f>E50+E66+E76+E85+E90</f>
        <v>482610</v>
      </c>
    </row>
    <row r="50" ht="25" customHeight="1" spans="1:5">
      <c r="A50" s="61" t="s">
        <v>63</v>
      </c>
      <c r="B50" s="61"/>
      <c r="C50" s="62"/>
      <c r="D50" s="63" t="s">
        <v>64</v>
      </c>
      <c r="E50" s="37">
        <f>E51</f>
        <v>136910</v>
      </c>
    </row>
    <row r="51" spans="1:5">
      <c r="A51" s="29"/>
      <c r="B51" s="29"/>
      <c r="C51" s="28">
        <v>42</v>
      </c>
      <c r="D51" s="64" t="s">
        <v>13</v>
      </c>
      <c r="E51" s="65">
        <f>E52</f>
        <v>136910</v>
      </c>
    </row>
    <row r="52" spans="1:5">
      <c r="A52" s="29"/>
      <c r="B52" s="29"/>
      <c r="C52" s="28">
        <v>425</v>
      </c>
      <c r="D52" s="53" t="s">
        <v>65</v>
      </c>
      <c r="E52" s="65">
        <f>SUM(E53:E65)</f>
        <v>136910</v>
      </c>
    </row>
    <row r="53" ht="60" spans="1:5">
      <c r="A53" s="29" t="s">
        <v>66</v>
      </c>
      <c r="B53" s="29"/>
      <c r="C53" s="28"/>
      <c r="D53" s="66" t="s">
        <v>67</v>
      </c>
      <c r="E53" s="67">
        <v>15000</v>
      </c>
    </row>
    <row r="54" ht="60" spans="1:5">
      <c r="A54" s="68" t="s">
        <v>68</v>
      </c>
      <c r="B54" s="68"/>
      <c r="C54" s="69">
        <v>4257</v>
      </c>
      <c r="D54" s="66" t="s">
        <v>69</v>
      </c>
      <c r="E54" s="67">
        <v>4000</v>
      </c>
    </row>
    <row r="55" ht="24" spans="1:5">
      <c r="A55" s="68" t="s">
        <v>70</v>
      </c>
      <c r="B55" s="68"/>
      <c r="C55" s="69">
        <v>4257</v>
      </c>
      <c r="D55" s="70" t="s">
        <v>71</v>
      </c>
      <c r="E55" s="67">
        <v>5000</v>
      </c>
    </row>
    <row r="56" ht="60" spans="1:5">
      <c r="A56" s="68" t="s">
        <v>72</v>
      </c>
      <c r="B56" s="68"/>
      <c r="C56" s="69">
        <v>4257</v>
      </c>
      <c r="D56" s="70" t="s">
        <v>73</v>
      </c>
      <c r="E56" s="67">
        <v>4500</v>
      </c>
    </row>
    <row r="57" ht="36" spans="1:5">
      <c r="A57" s="68" t="s">
        <v>74</v>
      </c>
      <c r="B57" s="68"/>
      <c r="C57" s="69">
        <v>4257</v>
      </c>
      <c r="D57" s="70" t="s">
        <v>75</v>
      </c>
      <c r="E57" s="67">
        <v>4910</v>
      </c>
    </row>
    <row r="58" ht="36" spans="1:5">
      <c r="A58" s="68" t="s">
        <v>76</v>
      </c>
      <c r="B58" s="68"/>
      <c r="C58" s="69">
        <v>4257</v>
      </c>
      <c r="D58" s="70" t="s">
        <v>77</v>
      </c>
      <c r="E58" s="67">
        <v>17000</v>
      </c>
    </row>
    <row r="59" ht="24" spans="1:5">
      <c r="A59" s="68" t="s">
        <v>78</v>
      </c>
      <c r="B59" s="68"/>
      <c r="C59" s="69">
        <v>4257</v>
      </c>
      <c r="D59" s="70" t="s">
        <v>79</v>
      </c>
      <c r="E59" s="67">
        <v>2500</v>
      </c>
    </row>
    <row r="60" ht="36" spans="1:5">
      <c r="A60" s="68" t="s">
        <v>80</v>
      </c>
      <c r="B60" s="68"/>
      <c r="C60" s="69">
        <v>4257</v>
      </c>
      <c r="D60" s="70" t="s">
        <v>81</v>
      </c>
      <c r="E60" s="67">
        <v>12000</v>
      </c>
    </row>
    <row r="61" ht="48" spans="1:5">
      <c r="A61" s="68" t="s">
        <v>82</v>
      </c>
      <c r="B61" s="68"/>
      <c r="C61" s="69">
        <v>4257</v>
      </c>
      <c r="D61" s="70" t="s">
        <v>83</v>
      </c>
      <c r="E61" s="67">
        <v>1000</v>
      </c>
    </row>
    <row r="62" ht="72" spans="1:5">
      <c r="A62" s="68" t="s">
        <v>84</v>
      </c>
      <c r="B62" s="68"/>
      <c r="C62" s="69">
        <v>4257</v>
      </c>
      <c r="D62" s="70" t="s">
        <v>85</v>
      </c>
      <c r="E62" s="67">
        <v>15000</v>
      </c>
    </row>
    <row r="63" ht="48" spans="1:5">
      <c r="A63" s="68" t="s">
        <v>86</v>
      </c>
      <c r="B63" s="68"/>
      <c r="C63" s="69">
        <v>4257</v>
      </c>
      <c r="D63" s="70" t="s">
        <v>87</v>
      </c>
      <c r="E63" s="67">
        <v>6000</v>
      </c>
    </row>
    <row r="64" ht="24" spans="1:5">
      <c r="A64" s="68" t="s">
        <v>88</v>
      </c>
      <c r="B64" s="68"/>
      <c r="C64" s="69">
        <v>4257</v>
      </c>
      <c r="D64" s="70" t="s">
        <v>89</v>
      </c>
      <c r="E64" s="67">
        <v>25000</v>
      </c>
    </row>
    <row r="65" ht="24" spans="1:5">
      <c r="A65" s="68" t="s">
        <v>90</v>
      </c>
      <c r="B65" s="68"/>
      <c r="C65" s="69">
        <v>4257</v>
      </c>
      <c r="D65" s="70" t="s">
        <v>91</v>
      </c>
      <c r="E65" s="67">
        <v>25000</v>
      </c>
    </row>
    <row r="66" ht="60" spans="1:5">
      <c r="A66" s="61" t="s">
        <v>92</v>
      </c>
      <c r="B66" s="61"/>
      <c r="C66" s="62"/>
      <c r="D66" s="63" t="s">
        <v>93</v>
      </c>
      <c r="E66" s="37">
        <f>E67</f>
        <v>86200</v>
      </c>
    </row>
    <row r="67" spans="1:5">
      <c r="A67" s="71"/>
      <c r="B67" s="71"/>
      <c r="C67" s="71">
        <v>42</v>
      </c>
      <c r="D67" s="72" t="s">
        <v>13</v>
      </c>
      <c r="E67" s="65">
        <f>E68</f>
        <v>86200</v>
      </c>
    </row>
    <row r="68" spans="1:5">
      <c r="A68" s="71"/>
      <c r="B68" s="71"/>
      <c r="C68" s="71">
        <v>425</v>
      </c>
      <c r="D68" s="72" t="s">
        <v>65</v>
      </c>
      <c r="E68" s="65">
        <f>SUM(E69:E75)</f>
        <v>86200</v>
      </c>
    </row>
    <row r="69" ht="48" spans="1:5">
      <c r="A69" s="68" t="s">
        <v>94</v>
      </c>
      <c r="B69" s="68"/>
      <c r="C69" s="69">
        <v>4252</v>
      </c>
      <c r="D69" s="73" t="s">
        <v>95</v>
      </c>
      <c r="E69" s="67">
        <v>20000</v>
      </c>
    </row>
    <row r="70" ht="72" spans="1:5">
      <c r="A70" s="68" t="s">
        <v>96</v>
      </c>
      <c r="B70" s="68"/>
      <c r="C70" s="69">
        <v>4252</v>
      </c>
      <c r="D70" s="73" t="s">
        <v>97</v>
      </c>
      <c r="E70" s="74">
        <v>6700</v>
      </c>
    </row>
    <row r="71" ht="36" spans="1:5">
      <c r="A71" s="68" t="s">
        <v>98</v>
      </c>
      <c r="B71" s="68"/>
      <c r="C71" s="69">
        <v>4252</v>
      </c>
      <c r="D71" s="73" t="s">
        <v>99</v>
      </c>
      <c r="E71" s="74">
        <v>10000</v>
      </c>
    </row>
    <row r="72" ht="24" spans="1:5">
      <c r="A72" s="68" t="s">
        <v>100</v>
      </c>
      <c r="B72" s="68"/>
      <c r="C72" s="69">
        <v>4252</v>
      </c>
      <c r="D72" s="73" t="s">
        <v>101</v>
      </c>
      <c r="E72" s="74">
        <v>20000</v>
      </c>
    </row>
    <row r="73" ht="36" spans="1:5">
      <c r="A73" s="68" t="s">
        <v>102</v>
      </c>
      <c r="B73" s="68"/>
      <c r="C73" s="69">
        <v>4252</v>
      </c>
      <c r="D73" s="73" t="s">
        <v>103</v>
      </c>
      <c r="E73" s="74">
        <v>4500</v>
      </c>
    </row>
    <row r="74" ht="24" spans="1:5">
      <c r="A74" s="68" t="s">
        <v>104</v>
      </c>
      <c r="B74" s="68"/>
      <c r="C74" s="69">
        <v>4252</v>
      </c>
      <c r="D74" s="73" t="s">
        <v>105</v>
      </c>
      <c r="E74" s="74">
        <v>10000</v>
      </c>
    </row>
    <row r="75" ht="24" spans="1:5">
      <c r="A75" s="68" t="s">
        <v>106</v>
      </c>
      <c r="B75" s="68"/>
      <c r="C75" s="69">
        <v>4252</v>
      </c>
      <c r="D75" s="73" t="s">
        <v>107</v>
      </c>
      <c r="E75" s="74">
        <v>15000</v>
      </c>
    </row>
    <row r="76" ht="48" spans="1:5">
      <c r="A76" s="61" t="s">
        <v>108</v>
      </c>
      <c r="B76" s="61"/>
      <c r="C76" s="62"/>
      <c r="D76" s="63" t="s">
        <v>109</v>
      </c>
      <c r="E76" s="37">
        <f>E77</f>
        <v>52500</v>
      </c>
    </row>
    <row r="77" spans="1:5">
      <c r="A77" s="71"/>
      <c r="B77" s="71"/>
      <c r="C77" s="71">
        <v>42</v>
      </c>
      <c r="D77" s="72" t="s">
        <v>13</v>
      </c>
      <c r="E77" s="65">
        <f>E78</f>
        <v>52500</v>
      </c>
    </row>
    <row r="78" spans="1:5">
      <c r="A78" s="71"/>
      <c r="B78" s="71"/>
      <c r="C78" s="71">
        <v>425</v>
      </c>
      <c r="D78" s="72" t="s">
        <v>65</v>
      </c>
      <c r="E78" s="65">
        <f>SUM(E79:E84)</f>
        <v>52500</v>
      </c>
    </row>
    <row r="79" ht="24" spans="1:5">
      <c r="A79" s="75" t="s">
        <v>110</v>
      </c>
      <c r="B79" s="71"/>
      <c r="C79" s="71">
        <v>4252</v>
      </c>
      <c r="D79" s="76" t="s">
        <v>111</v>
      </c>
      <c r="E79" s="67">
        <v>2000</v>
      </c>
    </row>
    <row r="80" ht="36" spans="1:5">
      <c r="A80" s="77" t="s">
        <v>112</v>
      </c>
      <c r="B80" s="77"/>
      <c r="C80" s="78">
        <v>4252</v>
      </c>
      <c r="D80" s="79" t="s">
        <v>113</v>
      </c>
      <c r="E80" s="80">
        <v>3500</v>
      </c>
    </row>
    <row r="81" ht="60" spans="1:5">
      <c r="A81" s="78" t="s">
        <v>114</v>
      </c>
      <c r="B81" s="78"/>
      <c r="C81" s="78">
        <v>4252</v>
      </c>
      <c r="D81" s="81" t="s">
        <v>115</v>
      </c>
      <c r="E81" s="80">
        <v>2000</v>
      </c>
    </row>
    <row r="82" ht="60" spans="1:5">
      <c r="A82" s="78" t="s">
        <v>116</v>
      </c>
      <c r="B82" s="78"/>
      <c r="C82" s="78">
        <v>4252</v>
      </c>
      <c r="D82" s="73" t="s">
        <v>117</v>
      </c>
      <c r="E82" s="82">
        <v>25000</v>
      </c>
    </row>
    <row r="83" ht="24" spans="1:5">
      <c r="A83" s="78" t="s">
        <v>118</v>
      </c>
      <c r="B83" s="78"/>
      <c r="C83" s="78">
        <v>4252</v>
      </c>
      <c r="D83" s="81" t="s">
        <v>119</v>
      </c>
      <c r="E83" s="82">
        <v>5000</v>
      </c>
    </row>
    <row r="84" ht="24" spans="1:5">
      <c r="A84" s="78" t="s">
        <v>120</v>
      </c>
      <c r="B84" s="78"/>
      <c r="C84" s="78">
        <v>4252</v>
      </c>
      <c r="D84" s="81" t="s">
        <v>121</v>
      </c>
      <c r="E84" s="82">
        <v>15000</v>
      </c>
    </row>
    <row r="85" spans="1:5">
      <c r="A85" s="61" t="s">
        <v>122</v>
      </c>
      <c r="B85" s="61"/>
      <c r="C85" s="62"/>
      <c r="D85" s="63" t="s">
        <v>123</v>
      </c>
      <c r="E85" s="37">
        <f>E86</f>
        <v>23000</v>
      </c>
    </row>
    <row r="86" spans="1:5">
      <c r="A86" s="71"/>
      <c r="B86" s="71"/>
      <c r="C86" s="71">
        <v>42</v>
      </c>
      <c r="D86" s="72" t="s">
        <v>13</v>
      </c>
      <c r="E86" s="65">
        <f>E87</f>
        <v>23000</v>
      </c>
    </row>
    <row r="87" spans="1:5">
      <c r="A87" s="71"/>
      <c r="B87" s="71"/>
      <c r="C87" s="71">
        <v>425</v>
      </c>
      <c r="D87" s="72" t="s">
        <v>65</v>
      </c>
      <c r="E87" s="65">
        <f>SUM(E88:E89)</f>
        <v>23000</v>
      </c>
    </row>
    <row r="88" ht="24" spans="1:5">
      <c r="A88" s="75" t="s">
        <v>124</v>
      </c>
      <c r="B88" s="75"/>
      <c r="C88" s="75">
        <v>4252</v>
      </c>
      <c r="D88" s="83" t="s">
        <v>125</v>
      </c>
      <c r="E88" s="67">
        <v>20000</v>
      </c>
    </row>
    <row r="89" ht="24" spans="1:5">
      <c r="A89" s="75" t="s">
        <v>126</v>
      </c>
      <c r="B89" s="75"/>
      <c r="C89" s="75">
        <v>4257</v>
      </c>
      <c r="D89" s="70" t="s">
        <v>127</v>
      </c>
      <c r="E89" s="67">
        <v>3000</v>
      </c>
    </row>
    <row r="90" ht="36" spans="1:5">
      <c r="A90" s="61" t="s">
        <v>128</v>
      </c>
      <c r="B90" s="61"/>
      <c r="C90" s="62"/>
      <c r="D90" s="63" t="s">
        <v>129</v>
      </c>
      <c r="E90" s="37">
        <f>E91</f>
        <v>184000</v>
      </c>
    </row>
    <row r="91" spans="1:5">
      <c r="A91" s="71"/>
      <c r="B91" s="71"/>
      <c r="C91" s="71">
        <v>42</v>
      </c>
      <c r="D91" s="72" t="s">
        <v>13</v>
      </c>
      <c r="E91" s="65">
        <f>E92</f>
        <v>184000</v>
      </c>
    </row>
    <row r="92" spans="1:5">
      <c r="A92" s="71"/>
      <c r="B92" s="71"/>
      <c r="C92" s="71">
        <v>425</v>
      </c>
      <c r="D92" s="72" t="s">
        <v>65</v>
      </c>
      <c r="E92" s="65">
        <f>SUM(E93:E106)</f>
        <v>184000</v>
      </c>
    </row>
    <row r="93" ht="72" spans="1:5">
      <c r="A93" s="68" t="s">
        <v>130</v>
      </c>
      <c r="B93" s="68"/>
      <c r="C93" s="68">
        <v>4257</v>
      </c>
      <c r="D93" s="84" t="s">
        <v>131</v>
      </c>
      <c r="E93" s="67">
        <v>2000</v>
      </c>
    </row>
    <row r="94" ht="36" spans="1:5">
      <c r="A94" s="68" t="s">
        <v>132</v>
      </c>
      <c r="B94" s="68"/>
      <c r="C94" s="68">
        <v>4252</v>
      </c>
      <c r="D94" s="84" t="s">
        <v>133</v>
      </c>
      <c r="E94" s="67">
        <v>4000</v>
      </c>
    </row>
    <row r="95" ht="48" spans="1:5">
      <c r="A95" s="68" t="s">
        <v>134</v>
      </c>
      <c r="B95" s="68"/>
      <c r="C95" s="68">
        <v>4257</v>
      </c>
      <c r="D95" s="84" t="s">
        <v>135</v>
      </c>
      <c r="E95" s="67">
        <v>6000</v>
      </c>
    </row>
    <row r="96" ht="24" spans="1:5">
      <c r="A96" s="68" t="s">
        <v>136</v>
      </c>
      <c r="B96" s="68"/>
      <c r="C96" s="68">
        <v>4257</v>
      </c>
      <c r="D96" s="84" t="s">
        <v>137</v>
      </c>
      <c r="E96" s="67">
        <v>28000</v>
      </c>
    </row>
    <row r="97" ht="24" spans="1:5">
      <c r="A97" s="68" t="s">
        <v>138</v>
      </c>
      <c r="B97" s="68"/>
      <c r="C97" s="68">
        <v>4252</v>
      </c>
      <c r="D97" s="84" t="s">
        <v>139</v>
      </c>
      <c r="E97" s="67">
        <v>15000</v>
      </c>
    </row>
    <row r="98" ht="48" spans="1:5">
      <c r="A98" s="68" t="s">
        <v>140</v>
      </c>
      <c r="B98" s="68"/>
      <c r="C98" s="68">
        <v>4257</v>
      </c>
      <c r="D98" s="84" t="s">
        <v>141</v>
      </c>
      <c r="E98" s="67">
        <v>13000</v>
      </c>
    </row>
    <row r="99" ht="36" spans="1:5">
      <c r="A99" s="68" t="s">
        <v>142</v>
      </c>
      <c r="B99" s="68"/>
      <c r="C99" s="68">
        <v>4257</v>
      </c>
      <c r="D99" s="84" t="s">
        <v>143</v>
      </c>
      <c r="E99" s="67">
        <v>30000</v>
      </c>
    </row>
    <row r="100" ht="36" spans="1:5">
      <c r="A100" s="68" t="s">
        <v>144</v>
      </c>
      <c r="B100" s="68"/>
      <c r="C100" s="68">
        <v>4257</v>
      </c>
      <c r="D100" s="84" t="s">
        <v>145</v>
      </c>
      <c r="E100" s="67">
        <v>14000</v>
      </c>
    </row>
    <row r="101" ht="24" spans="1:5">
      <c r="A101" s="68" t="s">
        <v>146</v>
      </c>
      <c r="B101" s="68"/>
      <c r="C101" s="68">
        <v>4257</v>
      </c>
      <c r="D101" s="84" t="s">
        <v>147</v>
      </c>
      <c r="E101" s="67">
        <v>16000</v>
      </c>
    </row>
    <row r="102" ht="48" spans="1:5">
      <c r="A102" s="68" t="s">
        <v>148</v>
      </c>
      <c r="B102" s="68"/>
      <c r="C102" s="68">
        <v>4257</v>
      </c>
      <c r="D102" s="84" t="s">
        <v>149</v>
      </c>
      <c r="E102" s="67">
        <v>14000</v>
      </c>
    </row>
    <row r="103" ht="48" spans="1:5">
      <c r="A103" s="68" t="s">
        <v>150</v>
      </c>
      <c r="B103" s="68"/>
      <c r="C103" s="68">
        <v>4257</v>
      </c>
      <c r="D103" s="84" t="s">
        <v>151</v>
      </c>
      <c r="E103" s="67">
        <v>4000</v>
      </c>
    </row>
    <row r="104" ht="48" spans="1:5">
      <c r="A104" s="68" t="s">
        <v>152</v>
      </c>
      <c r="B104" s="68"/>
      <c r="C104" s="68">
        <v>4257</v>
      </c>
      <c r="D104" s="84" t="s">
        <v>153</v>
      </c>
      <c r="E104" s="67">
        <v>18000</v>
      </c>
    </row>
    <row r="105" ht="36" spans="1:5">
      <c r="A105" s="68" t="s">
        <v>154</v>
      </c>
      <c r="B105" s="68"/>
      <c r="C105" s="68">
        <v>4257</v>
      </c>
      <c r="D105" s="84" t="s">
        <v>155</v>
      </c>
      <c r="E105" s="67">
        <v>2000</v>
      </c>
    </row>
    <row r="106" ht="48" spans="1:5">
      <c r="A106" s="68" t="s">
        <v>156</v>
      </c>
      <c r="B106" s="68"/>
      <c r="C106" s="68">
        <v>4257</v>
      </c>
      <c r="D106" s="84" t="s">
        <v>157</v>
      </c>
      <c r="E106" s="67">
        <v>18000</v>
      </c>
    </row>
    <row r="107" ht="24" spans="1:5">
      <c r="A107" s="59" t="s">
        <v>158</v>
      </c>
      <c r="B107" s="59"/>
      <c r="C107" s="85"/>
      <c r="D107" s="50" t="s">
        <v>159</v>
      </c>
      <c r="E107" s="60">
        <f>E108</f>
        <v>40000</v>
      </c>
    </row>
    <row r="108" ht="28" customHeight="1" spans="1:5">
      <c r="A108" s="86" t="s">
        <v>160</v>
      </c>
      <c r="B108" s="86"/>
      <c r="C108" s="87"/>
      <c r="D108" s="88" t="s">
        <v>161</v>
      </c>
      <c r="E108" s="89">
        <f>E109</f>
        <v>40000</v>
      </c>
    </row>
    <row r="109" customHeight="1" spans="1:5">
      <c r="A109" s="90"/>
      <c r="B109" s="90"/>
      <c r="C109" s="91" t="s">
        <v>162</v>
      </c>
      <c r="D109" s="92" t="s">
        <v>13</v>
      </c>
      <c r="E109" s="93">
        <f>E110</f>
        <v>40000</v>
      </c>
    </row>
    <row r="110" spans="1:5">
      <c r="A110" s="90"/>
      <c r="B110" s="90"/>
      <c r="C110" s="91" t="s">
        <v>163</v>
      </c>
      <c r="D110" s="92" t="s">
        <v>65</v>
      </c>
      <c r="E110" s="93">
        <f>SUM(E111:E112)</f>
        <v>40000</v>
      </c>
    </row>
    <row r="111" ht="72" spans="1:5">
      <c r="A111" s="94" t="s">
        <v>164</v>
      </c>
      <c r="B111" s="94"/>
      <c r="C111" s="95" t="s">
        <v>165</v>
      </c>
      <c r="D111" s="96" t="s">
        <v>166</v>
      </c>
      <c r="E111" s="97">
        <v>25000</v>
      </c>
    </row>
    <row r="112" ht="48" spans="1:5">
      <c r="A112" s="94" t="s">
        <v>167</v>
      </c>
      <c r="B112" s="94"/>
      <c r="C112" s="95" t="s">
        <v>168</v>
      </c>
      <c r="D112" s="96" t="s">
        <v>169</v>
      </c>
      <c r="E112" s="97">
        <v>15000</v>
      </c>
    </row>
    <row r="113" ht="24" spans="1:5">
      <c r="A113" s="59" t="s">
        <v>170</v>
      </c>
      <c r="B113" s="59"/>
      <c r="C113" s="49"/>
      <c r="D113" s="50" t="s">
        <v>171</v>
      </c>
      <c r="E113" s="60">
        <f>E114+E120</f>
        <v>109000</v>
      </c>
    </row>
    <row r="114" spans="1:5">
      <c r="A114" s="98" t="s">
        <v>172</v>
      </c>
      <c r="B114" s="98"/>
      <c r="C114" s="99"/>
      <c r="D114" s="100" t="s">
        <v>173</v>
      </c>
      <c r="E114" s="37">
        <f>E115</f>
        <v>37000</v>
      </c>
    </row>
    <row r="115" spans="1:5">
      <c r="A115" s="71"/>
      <c r="B115" s="71"/>
      <c r="C115" s="71">
        <v>42</v>
      </c>
      <c r="D115" s="72" t="s">
        <v>13</v>
      </c>
      <c r="E115" s="65">
        <f>E116</f>
        <v>37000</v>
      </c>
    </row>
    <row r="116" ht="18" customHeight="1" spans="1:5">
      <c r="A116" s="71"/>
      <c r="B116" s="71"/>
      <c r="C116" s="71">
        <v>424</v>
      </c>
      <c r="D116" s="72" t="s">
        <v>174</v>
      </c>
      <c r="E116" s="65">
        <f>SUM(E117:E119)</f>
        <v>37000</v>
      </c>
    </row>
    <row r="117" ht="60" spans="1:5">
      <c r="A117" s="101" t="s">
        <v>175</v>
      </c>
      <c r="B117" s="101"/>
      <c r="C117" s="78">
        <v>4241</v>
      </c>
      <c r="D117" s="73" t="s">
        <v>176</v>
      </c>
      <c r="E117" s="102">
        <v>7000</v>
      </c>
    </row>
    <row r="118" ht="24" spans="1:5">
      <c r="A118" s="103" t="s">
        <v>177</v>
      </c>
      <c r="B118" s="103"/>
      <c r="C118" s="68">
        <v>4241</v>
      </c>
      <c r="D118" s="104" t="s">
        <v>178</v>
      </c>
      <c r="E118" s="105">
        <v>15000</v>
      </c>
    </row>
    <row r="119" ht="36" spans="1:5">
      <c r="A119" s="103" t="s">
        <v>179</v>
      </c>
      <c r="B119" s="103"/>
      <c r="C119" s="68">
        <v>4241</v>
      </c>
      <c r="D119" s="106" t="s">
        <v>180</v>
      </c>
      <c r="E119" s="105">
        <v>15000</v>
      </c>
    </row>
    <row r="120" ht="24" spans="1:5">
      <c r="A120" s="98" t="s">
        <v>181</v>
      </c>
      <c r="B120" s="98"/>
      <c r="C120" s="99"/>
      <c r="D120" s="100" t="s">
        <v>182</v>
      </c>
      <c r="E120" s="37">
        <f>E121</f>
        <v>72000</v>
      </c>
    </row>
    <row r="121" spans="1:5">
      <c r="A121" s="71"/>
      <c r="B121" s="71"/>
      <c r="C121" s="71">
        <v>42</v>
      </c>
      <c r="D121" s="72" t="s">
        <v>183</v>
      </c>
      <c r="E121" s="65">
        <f>E122</f>
        <v>72000</v>
      </c>
    </row>
    <row r="122" ht="30" customHeight="1" spans="1:5">
      <c r="A122" s="71"/>
      <c r="B122" s="71"/>
      <c r="C122" s="71">
        <v>424</v>
      </c>
      <c r="D122" s="72" t="s">
        <v>174</v>
      </c>
      <c r="E122" s="65">
        <f>SUM(E123:E124)</f>
        <v>72000</v>
      </c>
    </row>
    <row r="123" ht="36" spans="1:5">
      <c r="A123" s="103" t="s">
        <v>184</v>
      </c>
      <c r="B123" s="103"/>
      <c r="C123" s="68">
        <v>4241</v>
      </c>
      <c r="D123" s="104" t="s">
        <v>185</v>
      </c>
      <c r="E123" s="107">
        <v>70000</v>
      </c>
    </row>
    <row r="124" ht="48" spans="1:5">
      <c r="A124" s="103" t="s">
        <v>186</v>
      </c>
      <c r="B124" s="103"/>
      <c r="C124" s="68">
        <v>4241</v>
      </c>
      <c r="D124" s="104" t="s">
        <v>187</v>
      </c>
      <c r="E124" s="107">
        <v>2000</v>
      </c>
    </row>
    <row r="125" ht="24" spans="1:5">
      <c r="A125" s="59" t="s">
        <v>188</v>
      </c>
      <c r="B125" s="59"/>
      <c r="C125" s="49"/>
      <c r="D125" s="50" t="s">
        <v>189</v>
      </c>
      <c r="E125" s="60">
        <f>SUM(E126+E134+E144+E151)</f>
        <v>915000</v>
      </c>
    </row>
    <row r="126" ht="36" spans="1:5">
      <c r="A126" s="98" t="s">
        <v>190</v>
      </c>
      <c r="B126" s="98"/>
      <c r="C126" s="99"/>
      <c r="D126" s="100" t="s">
        <v>191</v>
      </c>
      <c r="E126" s="37">
        <f>E127</f>
        <v>415000</v>
      </c>
    </row>
    <row r="127" spans="1:5">
      <c r="A127" s="71"/>
      <c r="B127" s="71"/>
      <c r="C127" s="71">
        <v>42</v>
      </c>
      <c r="D127" s="72" t="s">
        <v>13</v>
      </c>
      <c r="E127" s="65">
        <f>E128</f>
        <v>415000</v>
      </c>
    </row>
    <row r="128" ht="18" customHeight="1" spans="1:5">
      <c r="A128" s="71"/>
      <c r="B128" s="71"/>
      <c r="C128" s="71">
        <v>425</v>
      </c>
      <c r="D128" s="72" t="s">
        <v>65</v>
      </c>
      <c r="E128" s="65">
        <f>SUM(E129:E133)</f>
        <v>415000</v>
      </c>
    </row>
    <row r="129" ht="18" customHeight="1" spans="1:6">
      <c r="A129" s="103" t="s">
        <v>192</v>
      </c>
      <c r="B129" s="103"/>
      <c r="C129" s="108">
        <v>425</v>
      </c>
      <c r="D129" s="109" t="s">
        <v>193</v>
      </c>
      <c r="E129" s="110">
        <v>200000</v>
      </c>
      <c r="F129" s="16"/>
    </row>
    <row r="130" ht="36" spans="1:5">
      <c r="A130" s="103" t="s">
        <v>194</v>
      </c>
      <c r="B130" s="103"/>
      <c r="C130" s="108">
        <v>4252</v>
      </c>
      <c r="D130" s="111" t="s">
        <v>195</v>
      </c>
      <c r="E130" s="112">
        <v>25000</v>
      </c>
    </row>
    <row r="131" spans="1:5">
      <c r="A131" s="103" t="s">
        <v>196</v>
      </c>
      <c r="B131" s="103"/>
      <c r="C131" s="103">
        <v>4252</v>
      </c>
      <c r="D131" s="96" t="s">
        <v>197</v>
      </c>
      <c r="E131" s="110">
        <v>50000</v>
      </c>
    </row>
    <row r="132" ht="24" spans="1:5">
      <c r="A132" s="103" t="s">
        <v>198</v>
      </c>
      <c r="B132" s="103"/>
      <c r="C132" s="108">
        <v>4252</v>
      </c>
      <c r="D132" s="96" t="s">
        <v>199</v>
      </c>
      <c r="E132" s="110">
        <v>100000</v>
      </c>
    </row>
    <row r="133" ht="48" spans="1:5">
      <c r="A133" s="103" t="s">
        <v>200</v>
      </c>
      <c r="B133" s="103"/>
      <c r="C133" s="103">
        <v>4252</v>
      </c>
      <c r="D133" s="113" t="s">
        <v>201</v>
      </c>
      <c r="E133" s="110">
        <v>40000</v>
      </c>
    </row>
    <row r="134" ht="36" spans="1:5">
      <c r="A134" s="98" t="s">
        <v>202</v>
      </c>
      <c r="B134" s="98"/>
      <c r="C134" s="99"/>
      <c r="D134" s="100" t="s">
        <v>203</v>
      </c>
      <c r="E134" s="37">
        <f>E135</f>
        <v>370000</v>
      </c>
    </row>
    <row r="135" spans="1:5">
      <c r="A135" s="71"/>
      <c r="B135" s="71"/>
      <c r="C135" s="71">
        <v>42</v>
      </c>
      <c r="D135" s="72" t="s">
        <v>13</v>
      </c>
      <c r="E135" s="65">
        <f>E136</f>
        <v>370000</v>
      </c>
    </row>
    <row r="136" spans="1:5">
      <c r="A136" s="71"/>
      <c r="B136" s="71"/>
      <c r="C136" s="71">
        <v>425</v>
      </c>
      <c r="D136" s="72" t="s">
        <v>65</v>
      </c>
      <c r="E136" s="65">
        <f>SUM(E137:E143)</f>
        <v>370000</v>
      </c>
    </row>
    <row r="137" s="17" customFormat="1" ht="36" spans="1:6">
      <c r="A137" s="108" t="s">
        <v>204</v>
      </c>
      <c r="B137" s="108"/>
      <c r="C137" s="108" t="s">
        <v>205</v>
      </c>
      <c r="D137" s="7" t="s">
        <v>206</v>
      </c>
      <c r="E137" s="67">
        <v>70000</v>
      </c>
      <c r="F137" s="114"/>
    </row>
    <row r="138" s="17" customFormat="1" ht="48" spans="1:5">
      <c r="A138" s="108" t="s">
        <v>207</v>
      </c>
      <c r="B138" s="108"/>
      <c r="C138" s="108">
        <v>4252</v>
      </c>
      <c r="D138" s="10" t="s">
        <v>208</v>
      </c>
      <c r="E138" s="67">
        <v>30000</v>
      </c>
    </row>
    <row r="139" s="17" customFormat="1" ht="48" spans="1:5">
      <c r="A139" s="108" t="s">
        <v>209</v>
      </c>
      <c r="B139" s="108"/>
      <c r="C139" s="108">
        <v>4252</v>
      </c>
      <c r="D139" s="10" t="s">
        <v>210</v>
      </c>
      <c r="E139" s="67">
        <v>50000</v>
      </c>
    </row>
    <row r="140" ht="36" spans="1:5">
      <c r="A140" s="101" t="s">
        <v>211</v>
      </c>
      <c r="B140" s="101"/>
      <c r="C140" s="108">
        <v>4252</v>
      </c>
      <c r="D140" s="7" t="s">
        <v>212</v>
      </c>
      <c r="E140" s="115">
        <v>10000</v>
      </c>
    </row>
    <row r="141" ht="24" spans="1:5">
      <c r="A141" s="101" t="s">
        <v>213</v>
      </c>
      <c r="B141" s="101"/>
      <c r="C141" s="108">
        <v>4252</v>
      </c>
      <c r="D141" s="73" t="s">
        <v>214</v>
      </c>
      <c r="E141" s="115">
        <v>70000</v>
      </c>
    </row>
    <row r="142" ht="36" spans="1:5">
      <c r="A142" s="101" t="s">
        <v>215</v>
      </c>
      <c r="B142" s="101"/>
      <c r="C142" s="108">
        <v>4252</v>
      </c>
      <c r="D142" s="73" t="s">
        <v>216</v>
      </c>
      <c r="E142" s="115">
        <v>100000</v>
      </c>
    </row>
    <row r="143" ht="36" spans="1:5">
      <c r="A143" s="101" t="s">
        <v>217</v>
      </c>
      <c r="B143" s="101"/>
      <c r="C143" s="108">
        <v>4252</v>
      </c>
      <c r="D143" s="73" t="s">
        <v>218</v>
      </c>
      <c r="E143" s="115">
        <v>40000</v>
      </c>
    </row>
    <row r="144" ht="48" spans="1:5">
      <c r="A144" s="98" t="s">
        <v>219</v>
      </c>
      <c r="B144" s="98"/>
      <c r="C144" s="99"/>
      <c r="D144" s="100" t="s">
        <v>220</v>
      </c>
      <c r="E144" s="116">
        <f>E145</f>
        <v>49000</v>
      </c>
    </row>
    <row r="145" spans="1:5">
      <c r="A145" s="71"/>
      <c r="B145" s="71"/>
      <c r="C145" s="71">
        <v>42</v>
      </c>
      <c r="D145" s="72" t="s">
        <v>13</v>
      </c>
      <c r="E145" s="117">
        <f>E146</f>
        <v>49000</v>
      </c>
    </row>
    <row r="146" spans="1:5">
      <c r="A146" s="28"/>
      <c r="B146" s="28"/>
      <c r="C146" s="28">
        <v>425</v>
      </c>
      <c r="D146" s="72" t="s">
        <v>65</v>
      </c>
      <c r="E146" s="117">
        <f>SUM(E147:E150)</f>
        <v>49000</v>
      </c>
    </row>
    <row r="147" ht="60" spans="1:5">
      <c r="A147" s="103" t="s">
        <v>221</v>
      </c>
      <c r="B147" s="103"/>
      <c r="C147" s="103">
        <v>4259</v>
      </c>
      <c r="D147" s="104" t="s">
        <v>222</v>
      </c>
      <c r="E147" s="74">
        <v>4000</v>
      </c>
    </row>
    <row r="148" ht="36" spans="1:5">
      <c r="A148" s="103" t="s">
        <v>223</v>
      </c>
      <c r="B148" s="103"/>
      <c r="C148" s="103">
        <v>4259</v>
      </c>
      <c r="D148" s="66" t="s">
        <v>224</v>
      </c>
      <c r="E148" s="74">
        <v>5000</v>
      </c>
    </row>
    <row r="149" ht="84" spans="1:5">
      <c r="A149" s="103" t="s">
        <v>225</v>
      </c>
      <c r="B149" s="103"/>
      <c r="C149" s="29">
        <v>4259</v>
      </c>
      <c r="D149" s="104" t="s">
        <v>226</v>
      </c>
      <c r="E149" s="56">
        <v>30000</v>
      </c>
    </row>
    <row r="150" ht="48" spans="1:5">
      <c r="A150" s="103" t="s">
        <v>227</v>
      </c>
      <c r="B150" s="103"/>
      <c r="C150" s="29">
        <v>4259</v>
      </c>
      <c r="D150" s="118" t="s">
        <v>228</v>
      </c>
      <c r="E150" s="56">
        <v>10000</v>
      </c>
    </row>
    <row r="151" ht="36" spans="1:5">
      <c r="A151" s="98" t="s">
        <v>229</v>
      </c>
      <c r="B151" s="98"/>
      <c r="C151" s="99"/>
      <c r="D151" s="100" t="s">
        <v>230</v>
      </c>
      <c r="E151" s="116">
        <f>E152</f>
        <v>81000</v>
      </c>
    </row>
    <row r="152" spans="1:5">
      <c r="A152" s="71"/>
      <c r="B152" s="71"/>
      <c r="C152" s="71">
        <v>42</v>
      </c>
      <c r="D152" s="72" t="s">
        <v>13</v>
      </c>
      <c r="E152" s="117">
        <f>E153</f>
        <v>81000</v>
      </c>
    </row>
    <row r="153" spans="1:5">
      <c r="A153" s="28"/>
      <c r="B153" s="28"/>
      <c r="C153" s="28">
        <v>425</v>
      </c>
      <c r="D153" s="72" t="s">
        <v>65</v>
      </c>
      <c r="E153" s="117">
        <f>SUM(E154:E159)</f>
        <v>81000</v>
      </c>
    </row>
    <row r="154" s="17" customFormat="1" ht="36" spans="1:5">
      <c r="A154" s="103" t="s">
        <v>231</v>
      </c>
      <c r="B154" s="103"/>
      <c r="C154" s="103">
        <v>4253</v>
      </c>
      <c r="D154" s="96" t="s">
        <v>232</v>
      </c>
      <c r="E154" s="119">
        <v>25000</v>
      </c>
    </row>
    <row r="155" ht="48" spans="1:5">
      <c r="A155" s="103" t="s">
        <v>233</v>
      </c>
      <c r="B155" s="103"/>
      <c r="C155" s="103">
        <v>4253</v>
      </c>
      <c r="D155" s="104" t="s">
        <v>234</v>
      </c>
      <c r="E155" s="119">
        <v>25000</v>
      </c>
    </row>
    <row r="156" ht="36" spans="1:5">
      <c r="A156" s="103" t="s">
        <v>235</v>
      </c>
      <c r="B156" s="103"/>
      <c r="C156" s="103">
        <v>4253</v>
      </c>
      <c r="D156" s="96" t="s">
        <v>236</v>
      </c>
      <c r="E156" s="119">
        <v>10000</v>
      </c>
    </row>
    <row r="157" ht="24" spans="1:5">
      <c r="A157" s="103" t="s">
        <v>237</v>
      </c>
      <c r="B157" s="103"/>
      <c r="C157" s="103">
        <v>4253</v>
      </c>
      <c r="D157" s="96" t="s">
        <v>238</v>
      </c>
      <c r="E157" s="119">
        <v>15000</v>
      </c>
    </row>
    <row r="158" ht="24" spans="1:5">
      <c r="A158" s="103" t="s">
        <v>239</v>
      </c>
      <c r="B158" s="103"/>
      <c r="C158" s="103">
        <v>4253</v>
      </c>
      <c r="D158" s="104" t="s">
        <v>240</v>
      </c>
      <c r="E158" s="119">
        <v>5000</v>
      </c>
    </row>
    <row r="159" ht="36" spans="1:5">
      <c r="A159" s="103" t="s">
        <v>241</v>
      </c>
      <c r="B159" s="103"/>
      <c r="C159" s="103">
        <v>4253</v>
      </c>
      <c r="D159" s="10" t="s">
        <v>242</v>
      </c>
      <c r="E159" s="119">
        <v>1000</v>
      </c>
    </row>
    <row r="160" spans="1:5">
      <c r="A160" s="59" t="s">
        <v>243</v>
      </c>
      <c r="B160" s="59"/>
      <c r="C160" s="49"/>
      <c r="D160" s="50" t="s">
        <v>244</v>
      </c>
      <c r="E160" s="60">
        <f t="shared" ref="E160" si="5">E161+E165</f>
        <v>361000</v>
      </c>
    </row>
    <row r="161" ht="24" spans="1:5">
      <c r="A161" s="61" t="s">
        <v>245</v>
      </c>
      <c r="B161" s="61"/>
      <c r="C161" s="62"/>
      <c r="D161" s="63" t="s">
        <v>246</v>
      </c>
      <c r="E161" s="89">
        <f>E162</f>
        <v>15000</v>
      </c>
    </row>
    <row r="162" spans="1:5">
      <c r="A162" s="28"/>
      <c r="B162" s="28"/>
      <c r="C162" s="28">
        <v>42</v>
      </c>
      <c r="D162" s="53" t="s">
        <v>13</v>
      </c>
      <c r="E162" s="117">
        <f>E163</f>
        <v>15000</v>
      </c>
    </row>
    <row r="163" spans="1:5">
      <c r="A163" s="120"/>
      <c r="B163" s="120"/>
      <c r="C163" s="120">
        <v>424</v>
      </c>
      <c r="D163" s="121" t="s">
        <v>174</v>
      </c>
      <c r="E163" s="117">
        <f>SUM(E164:E164)</f>
        <v>15000</v>
      </c>
    </row>
    <row r="164" ht="22.5" customHeight="1" spans="1:5">
      <c r="A164" s="68" t="s">
        <v>247</v>
      </c>
      <c r="B164" s="68"/>
      <c r="C164" s="68">
        <v>4241</v>
      </c>
      <c r="D164" s="66" t="s">
        <v>248</v>
      </c>
      <c r="E164" s="122">
        <v>15000</v>
      </c>
    </row>
    <row r="165" ht="48" spans="1:5">
      <c r="A165" s="61" t="s">
        <v>249</v>
      </c>
      <c r="B165" s="61"/>
      <c r="C165" s="62"/>
      <c r="D165" s="63" t="s">
        <v>250</v>
      </c>
      <c r="E165" s="116">
        <f>E166</f>
        <v>346000</v>
      </c>
    </row>
    <row r="166" spans="1:5">
      <c r="A166" s="28"/>
      <c r="B166" s="28"/>
      <c r="C166" s="28">
        <v>42</v>
      </c>
      <c r="D166" s="53" t="s">
        <v>13</v>
      </c>
      <c r="E166" s="117">
        <f>E167</f>
        <v>346000</v>
      </c>
    </row>
    <row r="167" spans="1:5">
      <c r="A167" s="28"/>
      <c r="B167" s="28"/>
      <c r="C167" s="28">
        <v>425</v>
      </c>
      <c r="D167" s="53" t="s">
        <v>65</v>
      </c>
      <c r="E167" s="117">
        <f>SUM(E168:E174)</f>
        <v>346000</v>
      </c>
    </row>
    <row r="168" ht="48" spans="1:6">
      <c r="A168" s="103" t="s">
        <v>251</v>
      </c>
      <c r="B168" s="103"/>
      <c r="C168" s="29">
        <v>4257</v>
      </c>
      <c r="D168" s="123" t="s">
        <v>252</v>
      </c>
      <c r="E168" s="119">
        <v>245000</v>
      </c>
      <c r="F168" s="16" t="s">
        <v>253</v>
      </c>
    </row>
    <row r="169" spans="1:5">
      <c r="A169" s="103" t="s">
        <v>254</v>
      </c>
      <c r="B169" s="103"/>
      <c r="C169" s="78">
        <v>4257</v>
      </c>
      <c r="D169" s="10" t="s">
        <v>255</v>
      </c>
      <c r="E169" s="124">
        <v>4000</v>
      </c>
    </row>
    <row r="170" spans="1:6">
      <c r="A170" s="103" t="s">
        <v>256</v>
      </c>
      <c r="B170" s="108"/>
      <c r="C170" s="108" t="s">
        <v>205</v>
      </c>
      <c r="D170" s="7" t="s">
        <v>257</v>
      </c>
      <c r="E170" s="82" t="s">
        <v>205</v>
      </c>
      <c r="F170" s="16" t="s">
        <v>253</v>
      </c>
    </row>
    <row r="171" ht="48" spans="1:5">
      <c r="A171" s="103" t="s">
        <v>258</v>
      </c>
      <c r="B171" s="103"/>
      <c r="C171" s="103">
        <v>4252</v>
      </c>
      <c r="D171" s="96" t="s">
        <v>259</v>
      </c>
      <c r="E171" s="124">
        <v>2000</v>
      </c>
    </row>
    <row r="172" ht="48" spans="1:6">
      <c r="A172" s="103" t="s">
        <v>260</v>
      </c>
      <c r="B172" s="103"/>
      <c r="C172" s="103" t="s">
        <v>205</v>
      </c>
      <c r="D172" s="96" t="s">
        <v>261</v>
      </c>
      <c r="E172" s="124">
        <v>35000</v>
      </c>
      <c r="F172" s="16" t="s">
        <v>253</v>
      </c>
    </row>
    <row r="173" ht="36" spans="1:5">
      <c r="A173" s="103" t="s">
        <v>262</v>
      </c>
      <c r="B173" s="103"/>
      <c r="C173" s="103">
        <v>4252</v>
      </c>
      <c r="D173" s="7" t="s">
        <v>263</v>
      </c>
      <c r="E173" s="124">
        <v>45000</v>
      </c>
    </row>
    <row r="174" ht="36" spans="1:5">
      <c r="A174" s="103" t="s">
        <v>264</v>
      </c>
      <c r="B174" s="103"/>
      <c r="C174" s="103">
        <v>4252</v>
      </c>
      <c r="D174" s="96" t="s">
        <v>265</v>
      </c>
      <c r="E174" s="124">
        <v>15000</v>
      </c>
    </row>
    <row r="175" spans="1:5">
      <c r="A175" s="59" t="s">
        <v>266</v>
      </c>
      <c r="B175" s="59"/>
      <c r="C175" s="49"/>
      <c r="D175" s="50" t="s">
        <v>267</v>
      </c>
      <c r="E175" s="60">
        <f>E176</f>
        <v>1499300</v>
      </c>
    </row>
    <row r="176" spans="1:5">
      <c r="A176" s="61" t="s">
        <v>268</v>
      </c>
      <c r="B176" s="61"/>
      <c r="C176" s="62"/>
      <c r="D176" s="63" t="s">
        <v>269</v>
      </c>
      <c r="E176" s="89">
        <f t="shared" ref="E176" si="6">E177+E184+E242+E245+E251+E254</f>
        <v>1499300</v>
      </c>
    </row>
    <row r="177" s="16" customFormat="1" spans="1:5">
      <c r="A177" s="32"/>
      <c r="B177" s="32"/>
      <c r="C177" s="32">
        <v>41</v>
      </c>
      <c r="D177" s="57" t="s">
        <v>12</v>
      </c>
      <c r="E177" s="125">
        <f t="shared" ref="E177" si="7">+E178+E182+E180</f>
        <v>880000</v>
      </c>
    </row>
    <row r="178" spans="1:5">
      <c r="A178" s="28"/>
      <c r="B178" s="28"/>
      <c r="C178" s="28">
        <v>411</v>
      </c>
      <c r="D178" s="53" t="s">
        <v>270</v>
      </c>
      <c r="E178" s="125">
        <f>E179</f>
        <v>700000</v>
      </c>
    </row>
    <row r="179" spans="1:5">
      <c r="A179" s="29" t="s">
        <v>271</v>
      </c>
      <c r="B179" s="29"/>
      <c r="C179" s="29">
        <v>4111</v>
      </c>
      <c r="D179" s="30" t="s">
        <v>272</v>
      </c>
      <c r="E179" s="56">
        <v>700000</v>
      </c>
    </row>
    <row r="180" spans="1:5">
      <c r="A180" s="28"/>
      <c r="B180" s="28"/>
      <c r="C180" s="28">
        <v>412</v>
      </c>
      <c r="D180" s="53" t="s">
        <v>273</v>
      </c>
      <c r="E180" s="58">
        <f>+E181</f>
        <v>80000</v>
      </c>
    </row>
    <row r="181" ht="24" spans="1:5">
      <c r="A181" s="29" t="s">
        <v>274</v>
      </c>
      <c r="B181" s="29"/>
      <c r="C181" s="29">
        <v>4121</v>
      </c>
      <c r="D181" s="30" t="s">
        <v>275</v>
      </c>
      <c r="E181" s="56">
        <v>80000</v>
      </c>
    </row>
    <row r="182" spans="1:5">
      <c r="A182" s="29"/>
      <c r="B182" s="29"/>
      <c r="C182" s="28">
        <v>413</v>
      </c>
      <c r="D182" s="53" t="s">
        <v>276</v>
      </c>
      <c r="E182" s="58">
        <f>E183</f>
        <v>100000</v>
      </c>
    </row>
    <row r="183" spans="1:5">
      <c r="A183" s="29" t="s">
        <v>277</v>
      </c>
      <c r="B183" s="29"/>
      <c r="C183" s="29">
        <v>4131</v>
      </c>
      <c r="D183" s="30" t="s">
        <v>278</v>
      </c>
      <c r="E183" s="56">
        <v>100000</v>
      </c>
    </row>
    <row r="184" customHeight="1" spans="1:5">
      <c r="A184" s="28"/>
      <c r="B184" s="28"/>
      <c r="C184" s="28">
        <v>42</v>
      </c>
      <c r="D184" s="53" t="s">
        <v>13</v>
      </c>
      <c r="E184" s="58">
        <f t="shared" ref="E184" si="8">E185+E192+E195+E198+E201+E225+E237</f>
        <v>446300</v>
      </c>
    </row>
    <row r="185" spans="1:5">
      <c r="A185" s="28"/>
      <c r="B185" s="28"/>
      <c r="C185" s="28">
        <v>421</v>
      </c>
      <c r="D185" s="53" t="s">
        <v>279</v>
      </c>
      <c r="E185" s="58">
        <f>E186+E187+E188+E189+E190+E191</f>
        <v>24800</v>
      </c>
    </row>
    <row r="186" spans="1:5">
      <c r="A186" s="29" t="s">
        <v>280</v>
      </c>
      <c r="B186" s="29"/>
      <c r="C186" s="29">
        <v>4211</v>
      </c>
      <c r="D186" s="30" t="s">
        <v>281</v>
      </c>
      <c r="E186" s="56">
        <v>4000</v>
      </c>
    </row>
    <row r="187" ht="36.75" customHeight="1" spans="1:5">
      <c r="A187" s="29" t="s">
        <v>282</v>
      </c>
      <c r="B187" s="29"/>
      <c r="C187" s="29">
        <v>4211</v>
      </c>
      <c r="D187" s="30" t="s">
        <v>283</v>
      </c>
      <c r="E187" s="56">
        <v>800</v>
      </c>
    </row>
    <row r="188" spans="1:5">
      <c r="A188" s="29" t="s">
        <v>284</v>
      </c>
      <c r="B188" s="29"/>
      <c r="C188" s="29">
        <v>4211</v>
      </c>
      <c r="D188" s="30" t="s">
        <v>285</v>
      </c>
      <c r="E188" s="55">
        <v>5000</v>
      </c>
    </row>
    <row r="189" customHeight="1" spans="1:5">
      <c r="A189" s="29" t="s">
        <v>286</v>
      </c>
      <c r="B189" s="29"/>
      <c r="C189" s="29">
        <v>4211</v>
      </c>
      <c r="D189" s="30" t="s">
        <v>287</v>
      </c>
      <c r="E189" s="55">
        <v>1000</v>
      </c>
    </row>
    <row r="190" spans="1:5">
      <c r="A190" s="29" t="s">
        <v>288</v>
      </c>
      <c r="B190" s="29"/>
      <c r="C190" s="29">
        <v>4212</v>
      </c>
      <c r="D190" s="30" t="s">
        <v>289</v>
      </c>
      <c r="E190" s="55">
        <v>13000</v>
      </c>
    </row>
    <row r="191" spans="1:5">
      <c r="A191" s="29" t="s">
        <v>290</v>
      </c>
      <c r="B191" s="29"/>
      <c r="C191" s="29">
        <v>4213</v>
      </c>
      <c r="D191" s="30" t="s">
        <v>291</v>
      </c>
      <c r="E191" s="55">
        <v>1000</v>
      </c>
    </row>
    <row r="192" ht="24" spans="1:5">
      <c r="A192" s="126"/>
      <c r="B192" s="126"/>
      <c r="C192" s="28">
        <v>422</v>
      </c>
      <c r="D192" s="53" t="s">
        <v>292</v>
      </c>
      <c r="E192" s="54">
        <f t="shared" ref="E192" si="9">SUM(E193:E194)</f>
        <v>12500</v>
      </c>
    </row>
    <row r="193" ht="18.75" customHeight="1" spans="1:5">
      <c r="A193" s="29" t="s">
        <v>293</v>
      </c>
      <c r="B193" s="29"/>
      <c r="C193" s="29">
        <v>4221</v>
      </c>
      <c r="D193" s="30" t="s">
        <v>294</v>
      </c>
      <c r="E193" s="55">
        <v>12000</v>
      </c>
    </row>
    <row r="194" customHeight="1" spans="1:5">
      <c r="A194" s="29" t="s">
        <v>295</v>
      </c>
      <c r="B194" s="29"/>
      <c r="C194" s="29">
        <v>4222</v>
      </c>
      <c r="D194" s="30" t="s">
        <v>296</v>
      </c>
      <c r="E194" s="55">
        <v>500</v>
      </c>
    </row>
    <row r="195" spans="1:5">
      <c r="A195" s="126"/>
      <c r="B195" s="126"/>
      <c r="C195" s="28">
        <v>423</v>
      </c>
      <c r="D195" s="53" t="s">
        <v>297</v>
      </c>
      <c r="E195" s="54">
        <f t="shared" ref="E195" si="10">SUM(E196:E197)</f>
        <v>3500</v>
      </c>
    </row>
    <row r="196" ht="24" spans="1:5">
      <c r="A196" s="29" t="s">
        <v>298</v>
      </c>
      <c r="B196" s="29"/>
      <c r="C196" s="29">
        <v>4233</v>
      </c>
      <c r="D196" s="30" t="s">
        <v>299</v>
      </c>
      <c r="E196" s="55">
        <v>3000</v>
      </c>
    </row>
    <row r="197" spans="1:5">
      <c r="A197" s="29" t="s">
        <v>300</v>
      </c>
      <c r="B197" s="29"/>
      <c r="C197" s="29">
        <v>4232</v>
      </c>
      <c r="D197" s="30" t="s">
        <v>301</v>
      </c>
      <c r="E197" s="127">
        <v>500</v>
      </c>
    </row>
    <row r="198" spans="1:5">
      <c r="A198" s="126"/>
      <c r="B198" s="126"/>
      <c r="C198" s="28">
        <v>424</v>
      </c>
      <c r="D198" s="53" t="s">
        <v>174</v>
      </c>
      <c r="E198" s="128">
        <f t="shared" ref="E198" si="11">SUM(E199:E200)</f>
        <v>101000</v>
      </c>
    </row>
    <row r="199" customHeight="1" spans="1:5">
      <c r="A199" s="29" t="s">
        <v>302</v>
      </c>
      <c r="B199" s="29"/>
      <c r="C199" s="29">
        <v>4241</v>
      </c>
      <c r="D199" s="30" t="s">
        <v>303</v>
      </c>
      <c r="E199" s="127">
        <v>1000</v>
      </c>
    </row>
    <row r="200" ht="24" spans="1:5">
      <c r="A200" s="29" t="s">
        <v>304</v>
      </c>
      <c r="B200" s="29"/>
      <c r="C200" s="29">
        <v>4241</v>
      </c>
      <c r="D200" s="30" t="s">
        <v>305</v>
      </c>
      <c r="E200" s="127">
        <v>100000</v>
      </c>
    </row>
    <row r="201" spans="1:5">
      <c r="A201" s="28"/>
      <c r="B201" s="28"/>
      <c r="C201" s="28">
        <v>425</v>
      </c>
      <c r="D201" s="53" t="s">
        <v>65</v>
      </c>
      <c r="E201" s="128">
        <f>SUM(E202:E224)</f>
        <v>194000</v>
      </c>
    </row>
    <row r="202" spans="1:5">
      <c r="A202" s="29" t="s">
        <v>306</v>
      </c>
      <c r="B202" s="29"/>
      <c r="C202" s="29">
        <v>4251</v>
      </c>
      <c r="D202" s="30" t="s">
        <v>307</v>
      </c>
      <c r="E202" s="127">
        <v>500</v>
      </c>
    </row>
    <row r="203" spans="1:5">
      <c r="A203" s="29" t="s">
        <v>308</v>
      </c>
      <c r="B203" s="29"/>
      <c r="C203" s="29">
        <v>4251</v>
      </c>
      <c r="D203" s="30" t="s">
        <v>309</v>
      </c>
      <c r="E203" s="127">
        <v>7000</v>
      </c>
    </row>
    <row r="204" spans="1:5">
      <c r="A204" s="29" t="s">
        <v>310</v>
      </c>
      <c r="B204" s="29"/>
      <c r="C204" s="29">
        <v>4251</v>
      </c>
      <c r="D204" s="30" t="s">
        <v>311</v>
      </c>
      <c r="E204" s="127">
        <v>12000</v>
      </c>
    </row>
    <row r="205" ht="24" spans="1:5">
      <c r="A205" s="29" t="s">
        <v>312</v>
      </c>
      <c r="B205" s="29"/>
      <c r="C205" s="29">
        <v>4252</v>
      </c>
      <c r="D205" s="30" t="s">
        <v>313</v>
      </c>
      <c r="E205" s="127">
        <v>15000</v>
      </c>
    </row>
    <row r="206" spans="1:5">
      <c r="A206" s="29" t="s">
        <v>314</v>
      </c>
      <c r="B206" s="29"/>
      <c r="C206" s="29">
        <v>4252</v>
      </c>
      <c r="D206" s="30" t="s">
        <v>315</v>
      </c>
      <c r="E206" s="127">
        <v>10000</v>
      </c>
    </row>
    <row r="207" spans="1:5">
      <c r="A207" s="29" t="s">
        <v>316</v>
      </c>
      <c r="B207" s="29"/>
      <c r="C207" s="29">
        <v>4253</v>
      </c>
      <c r="D207" s="30" t="s">
        <v>317</v>
      </c>
      <c r="E207" s="127">
        <v>3000</v>
      </c>
    </row>
    <row r="208" spans="1:5">
      <c r="A208" s="29" t="s">
        <v>318</v>
      </c>
      <c r="B208" s="29"/>
      <c r="C208" s="29">
        <v>4253</v>
      </c>
      <c r="D208" s="30" t="s">
        <v>319</v>
      </c>
      <c r="E208" s="127">
        <v>2000</v>
      </c>
    </row>
    <row r="209" spans="1:5">
      <c r="A209" s="29" t="s">
        <v>320</v>
      </c>
      <c r="B209" s="29"/>
      <c r="C209" s="29">
        <v>4254</v>
      </c>
      <c r="D209" s="129" t="s">
        <v>321</v>
      </c>
      <c r="E209" s="127">
        <v>2000</v>
      </c>
    </row>
    <row r="210" spans="1:5">
      <c r="A210" s="29" t="s">
        <v>322</v>
      </c>
      <c r="B210" s="29"/>
      <c r="C210" s="29">
        <v>4254</v>
      </c>
      <c r="D210" s="129" t="s">
        <v>323</v>
      </c>
      <c r="E210" s="127">
        <v>5000</v>
      </c>
    </row>
    <row r="211" ht="18.75" customHeight="1" spans="1:5">
      <c r="A211" s="29" t="s">
        <v>324</v>
      </c>
      <c r="B211" s="29"/>
      <c r="C211" s="75">
        <v>4255</v>
      </c>
      <c r="D211" s="129" t="s">
        <v>325</v>
      </c>
      <c r="E211" s="127">
        <v>5000</v>
      </c>
    </row>
    <row r="212" customHeight="1" spans="1:5">
      <c r="A212" s="29" t="s">
        <v>326</v>
      </c>
      <c r="B212" s="29"/>
      <c r="C212" s="75">
        <v>4256</v>
      </c>
      <c r="D212" s="129" t="s">
        <v>327</v>
      </c>
      <c r="E212" s="127">
        <v>5000</v>
      </c>
    </row>
    <row r="213" spans="1:5">
      <c r="A213" s="29" t="s">
        <v>328</v>
      </c>
      <c r="B213" s="29"/>
      <c r="C213" s="75">
        <v>4257</v>
      </c>
      <c r="D213" s="129" t="s">
        <v>329</v>
      </c>
      <c r="E213" s="127">
        <v>20000</v>
      </c>
    </row>
    <row r="214" ht="24" spans="1:5">
      <c r="A214" s="29" t="s">
        <v>330</v>
      </c>
      <c r="B214" s="29"/>
      <c r="C214" s="75">
        <v>4257</v>
      </c>
      <c r="D214" s="129" t="s">
        <v>331</v>
      </c>
      <c r="E214" s="127">
        <v>10000</v>
      </c>
    </row>
    <row r="215" spans="1:5">
      <c r="A215" s="29" t="s">
        <v>332</v>
      </c>
      <c r="B215" s="29"/>
      <c r="C215" s="29">
        <v>4257</v>
      </c>
      <c r="D215" s="129" t="s">
        <v>333</v>
      </c>
      <c r="E215" s="127">
        <v>17000</v>
      </c>
    </row>
    <row r="216" spans="1:5">
      <c r="A216" s="29" t="s">
        <v>334</v>
      </c>
      <c r="B216" s="29"/>
      <c r="C216" s="29">
        <v>4257</v>
      </c>
      <c r="D216" s="129" t="s">
        <v>335</v>
      </c>
      <c r="E216" s="127">
        <v>500</v>
      </c>
    </row>
    <row r="217" spans="1:5">
      <c r="A217" s="29" t="s">
        <v>336</v>
      </c>
      <c r="B217" s="29"/>
      <c r="C217" s="29">
        <v>4257</v>
      </c>
      <c r="D217" s="129" t="s">
        <v>337</v>
      </c>
      <c r="E217" s="127">
        <v>10000</v>
      </c>
    </row>
    <row r="218" ht="24" spans="1:5">
      <c r="A218" s="29" t="s">
        <v>338</v>
      </c>
      <c r="B218" s="29"/>
      <c r="C218" s="29">
        <v>4258</v>
      </c>
      <c r="D218" s="129" t="s">
        <v>339</v>
      </c>
      <c r="E218" s="127">
        <v>12000</v>
      </c>
    </row>
    <row r="219" ht="24" spans="1:5">
      <c r="A219" s="29" t="s">
        <v>340</v>
      </c>
      <c r="B219" s="29"/>
      <c r="C219" s="29">
        <v>4258</v>
      </c>
      <c r="D219" s="129" t="s">
        <v>341</v>
      </c>
      <c r="E219" s="127">
        <v>8000</v>
      </c>
    </row>
    <row r="220" spans="1:5">
      <c r="A220" s="29" t="s">
        <v>342</v>
      </c>
      <c r="B220" s="29"/>
      <c r="C220" s="29">
        <v>4259</v>
      </c>
      <c r="D220" s="30" t="s">
        <v>343</v>
      </c>
      <c r="E220" s="130">
        <v>30000</v>
      </c>
    </row>
    <row r="221" spans="1:5">
      <c r="A221" s="29" t="s">
        <v>344</v>
      </c>
      <c r="B221" s="29"/>
      <c r="C221" s="29">
        <v>4259</v>
      </c>
      <c r="D221" s="30" t="s">
        <v>345</v>
      </c>
      <c r="E221" s="130">
        <v>7000</v>
      </c>
    </row>
    <row r="222" spans="1:5">
      <c r="A222" s="29" t="s">
        <v>346</v>
      </c>
      <c r="B222" s="29"/>
      <c r="C222" s="29">
        <v>4259</v>
      </c>
      <c r="D222" s="30" t="s">
        <v>347</v>
      </c>
      <c r="E222" s="127">
        <v>2000</v>
      </c>
    </row>
    <row r="223" spans="1:5">
      <c r="A223" s="29" t="s">
        <v>348</v>
      </c>
      <c r="B223" s="29"/>
      <c r="C223" s="29">
        <v>4259</v>
      </c>
      <c r="D223" s="30" t="s">
        <v>349</v>
      </c>
      <c r="E223" s="127">
        <v>6000</v>
      </c>
    </row>
    <row r="224" spans="1:5">
      <c r="A224" s="29" t="s">
        <v>350</v>
      </c>
      <c r="B224" s="29"/>
      <c r="C224" s="29">
        <v>4259</v>
      </c>
      <c r="D224" s="30" t="s">
        <v>351</v>
      </c>
      <c r="E224" s="127">
        <v>5000</v>
      </c>
    </row>
    <row r="225" spans="1:5">
      <c r="A225" s="28"/>
      <c r="B225" s="28"/>
      <c r="C225" s="28">
        <v>426</v>
      </c>
      <c r="D225" s="53" t="s">
        <v>352</v>
      </c>
      <c r="E225" s="128">
        <f t="shared" ref="E225" si="12">SUM(E226:E236)</f>
        <v>86000</v>
      </c>
    </row>
    <row r="226" spans="1:5">
      <c r="A226" s="29" t="s">
        <v>353</v>
      </c>
      <c r="B226" s="29"/>
      <c r="C226" s="29">
        <v>4261</v>
      </c>
      <c r="D226" s="30" t="s">
        <v>354</v>
      </c>
      <c r="E226" s="127">
        <v>15000</v>
      </c>
    </row>
    <row r="227" ht="24" spans="1:5">
      <c r="A227" s="29" t="s">
        <v>355</v>
      </c>
      <c r="B227" s="29"/>
      <c r="C227" s="29">
        <v>4261</v>
      </c>
      <c r="D227" s="30" t="s">
        <v>356</v>
      </c>
      <c r="E227" s="127">
        <v>10000</v>
      </c>
    </row>
    <row r="228" ht="24" spans="1:5">
      <c r="A228" s="29" t="s">
        <v>357</v>
      </c>
      <c r="B228" s="29"/>
      <c r="C228" s="29">
        <v>4261</v>
      </c>
      <c r="D228" s="30" t="s">
        <v>358</v>
      </c>
      <c r="E228" s="127">
        <v>5000</v>
      </c>
    </row>
    <row r="229" spans="1:5">
      <c r="A229" s="29" t="s">
        <v>359</v>
      </c>
      <c r="B229" s="29"/>
      <c r="C229" s="29">
        <v>4261</v>
      </c>
      <c r="D229" s="30" t="s">
        <v>360</v>
      </c>
      <c r="E229" s="127">
        <v>4000</v>
      </c>
    </row>
    <row r="230" spans="1:5">
      <c r="A230" s="29" t="s">
        <v>361</v>
      </c>
      <c r="B230" s="29"/>
      <c r="C230" s="29">
        <v>4261</v>
      </c>
      <c r="D230" s="30" t="s">
        <v>362</v>
      </c>
      <c r="E230" s="127">
        <v>1000</v>
      </c>
    </row>
    <row r="231" spans="1:5">
      <c r="A231" s="29" t="s">
        <v>363</v>
      </c>
      <c r="B231" s="29"/>
      <c r="C231" s="29">
        <v>4263</v>
      </c>
      <c r="D231" s="30" t="s">
        <v>364</v>
      </c>
      <c r="E231" s="127">
        <v>1000</v>
      </c>
    </row>
    <row r="232" ht="24" spans="1:5">
      <c r="A232" s="29" t="s">
        <v>365</v>
      </c>
      <c r="B232" s="29"/>
      <c r="C232" s="29">
        <v>4263</v>
      </c>
      <c r="D232" s="30" t="s">
        <v>366</v>
      </c>
      <c r="E232" s="127">
        <v>4000</v>
      </c>
    </row>
    <row r="233" spans="1:5">
      <c r="A233" s="29" t="s">
        <v>367</v>
      </c>
      <c r="B233" s="29"/>
      <c r="C233" s="29">
        <v>4263</v>
      </c>
      <c r="D233" s="30" t="s">
        <v>368</v>
      </c>
      <c r="E233" s="127">
        <v>9000</v>
      </c>
    </row>
    <row r="234" spans="1:5">
      <c r="A234" s="29" t="s">
        <v>369</v>
      </c>
      <c r="B234" s="29"/>
      <c r="C234" s="29">
        <v>4263</v>
      </c>
      <c r="D234" s="30" t="s">
        <v>370</v>
      </c>
      <c r="E234" s="127">
        <v>2000</v>
      </c>
    </row>
    <row r="235" spans="1:5">
      <c r="A235" s="29" t="s">
        <v>371</v>
      </c>
      <c r="B235" s="29"/>
      <c r="C235" s="29">
        <v>4263</v>
      </c>
      <c r="D235" s="30" t="s">
        <v>372</v>
      </c>
      <c r="E235" s="127">
        <v>20000</v>
      </c>
    </row>
    <row r="236" spans="1:5">
      <c r="A236" s="29" t="s">
        <v>373</v>
      </c>
      <c r="B236" s="29"/>
      <c r="C236" s="29">
        <v>4264</v>
      </c>
      <c r="D236" s="30" t="s">
        <v>374</v>
      </c>
      <c r="E236" s="127">
        <v>15000</v>
      </c>
    </row>
    <row r="237" spans="1:5">
      <c r="A237" s="28"/>
      <c r="B237" s="28"/>
      <c r="C237" s="28">
        <v>429</v>
      </c>
      <c r="D237" s="53" t="s">
        <v>375</v>
      </c>
      <c r="E237" s="128">
        <f t="shared" ref="E237" si="13">SUM(E238:E241)</f>
        <v>24500</v>
      </c>
    </row>
    <row r="238" spans="1:5">
      <c r="A238" s="29" t="s">
        <v>376</v>
      </c>
      <c r="B238" s="29"/>
      <c r="C238" s="29">
        <v>4291</v>
      </c>
      <c r="D238" s="30" t="s">
        <v>377</v>
      </c>
      <c r="E238" s="127">
        <v>8000</v>
      </c>
    </row>
    <row r="239" ht="24" spans="1:5">
      <c r="A239" s="29" t="s">
        <v>378</v>
      </c>
      <c r="B239" s="29"/>
      <c r="C239" s="29">
        <v>4292</v>
      </c>
      <c r="D239" s="30" t="s">
        <v>379</v>
      </c>
      <c r="E239" s="130">
        <v>15000</v>
      </c>
    </row>
    <row r="240" spans="1:5">
      <c r="A240" s="29" t="s">
        <v>380</v>
      </c>
      <c r="B240" s="29"/>
      <c r="C240" s="29">
        <v>4294</v>
      </c>
      <c r="D240" s="30" t="s">
        <v>381</v>
      </c>
      <c r="E240" s="127">
        <v>500</v>
      </c>
    </row>
    <row r="241" ht="24" spans="1:5">
      <c r="A241" s="29" t="s">
        <v>382</v>
      </c>
      <c r="B241" s="29"/>
      <c r="C241" s="29">
        <v>4295</v>
      </c>
      <c r="D241" s="30" t="s">
        <v>383</v>
      </c>
      <c r="E241" s="127">
        <v>1000</v>
      </c>
    </row>
    <row r="242" spans="1:5">
      <c r="A242" s="126"/>
      <c r="B242" s="126"/>
      <c r="C242" s="28">
        <v>43</v>
      </c>
      <c r="D242" s="53" t="s">
        <v>14</v>
      </c>
      <c r="E242" s="131">
        <f>+E243</f>
        <v>130000</v>
      </c>
    </row>
    <row r="243" spans="1:5">
      <c r="A243" s="28"/>
      <c r="B243" s="28"/>
      <c r="C243" s="28">
        <v>431</v>
      </c>
      <c r="D243" s="53" t="s">
        <v>384</v>
      </c>
      <c r="E243" s="131">
        <f>+E244</f>
        <v>130000</v>
      </c>
    </row>
    <row r="244" spans="1:5">
      <c r="A244" s="29" t="s">
        <v>385</v>
      </c>
      <c r="B244" s="29"/>
      <c r="C244" s="29">
        <v>4311</v>
      </c>
      <c r="D244" s="30" t="s">
        <v>384</v>
      </c>
      <c r="E244" s="130">
        <v>130000</v>
      </c>
    </row>
    <row r="245" spans="1:5">
      <c r="A245" s="126"/>
      <c r="B245" s="126"/>
      <c r="C245" s="28">
        <v>44</v>
      </c>
      <c r="D245" s="53" t="s">
        <v>15</v>
      </c>
      <c r="E245" s="131">
        <f>+E246</f>
        <v>27700</v>
      </c>
    </row>
    <row r="246" spans="1:5">
      <c r="A246" s="28"/>
      <c r="B246" s="28"/>
      <c r="C246" s="28">
        <v>443</v>
      </c>
      <c r="D246" s="53" t="s">
        <v>386</v>
      </c>
      <c r="E246" s="131">
        <f t="shared" ref="E246" si="14">SUM(E247:E250)</f>
        <v>27700</v>
      </c>
    </row>
    <row r="247" spans="1:5">
      <c r="A247" s="29" t="s">
        <v>387</v>
      </c>
      <c r="B247" s="29"/>
      <c r="C247" s="29">
        <v>4431</v>
      </c>
      <c r="D247" s="30" t="s">
        <v>388</v>
      </c>
      <c r="E247" s="130">
        <v>27000</v>
      </c>
    </row>
    <row r="248" spans="1:5">
      <c r="A248" s="29" t="s">
        <v>389</v>
      </c>
      <c r="B248" s="29"/>
      <c r="C248" s="29">
        <v>4432</v>
      </c>
      <c r="D248" s="30" t="s">
        <v>390</v>
      </c>
      <c r="E248" s="130">
        <v>300</v>
      </c>
    </row>
    <row r="249" spans="1:5">
      <c r="A249" s="29" t="s">
        <v>391</v>
      </c>
      <c r="B249" s="29"/>
      <c r="C249" s="29">
        <v>4433</v>
      </c>
      <c r="D249" s="30" t="s">
        <v>392</v>
      </c>
      <c r="E249" s="130">
        <v>300</v>
      </c>
    </row>
    <row r="250" spans="1:5">
      <c r="A250" s="29" t="s">
        <v>393</v>
      </c>
      <c r="B250" s="29"/>
      <c r="C250" s="29">
        <v>4434</v>
      </c>
      <c r="D250" s="30" t="s">
        <v>394</v>
      </c>
      <c r="E250" s="130">
        <v>100</v>
      </c>
    </row>
    <row r="251" spans="1:5">
      <c r="A251" s="126"/>
      <c r="B251" s="126"/>
      <c r="C251" s="28">
        <v>45</v>
      </c>
      <c r="D251" s="53" t="s">
        <v>16</v>
      </c>
      <c r="E251" s="131">
        <f>E252</f>
        <v>10000</v>
      </c>
    </row>
    <row r="252" spans="1:5">
      <c r="A252" s="28"/>
      <c r="B252" s="28"/>
      <c r="C252" s="28">
        <v>451</v>
      </c>
      <c r="D252" s="53" t="s">
        <v>16</v>
      </c>
      <c r="E252" s="131">
        <f>E253</f>
        <v>10000</v>
      </c>
    </row>
    <row r="253" spans="1:5">
      <c r="A253" s="29" t="s">
        <v>395</v>
      </c>
      <c r="B253" s="29"/>
      <c r="C253" s="29">
        <v>4513</v>
      </c>
      <c r="D253" s="30" t="s">
        <v>16</v>
      </c>
      <c r="E253" s="130">
        <v>10000</v>
      </c>
    </row>
    <row r="254" spans="1:5">
      <c r="A254" s="126"/>
      <c r="B254" s="126"/>
      <c r="C254" s="28">
        <v>46</v>
      </c>
      <c r="D254" s="53" t="s">
        <v>17</v>
      </c>
      <c r="E254" s="131">
        <f t="shared" ref="E254" si="15">+E255+E257</f>
        <v>5300</v>
      </c>
    </row>
    <row r="255" spans="1:5">
      <c r="A255" s="28"/>
      <c r="B255" s="28"/>
      <c r="C255" s="28">
        <v>461</v>
      </c>
      <c r="D255" s="53" t="s">
        <v>396</v>
      </c>
      <c r="E255" s="128">
        <f>+E256</f>
        <v>1000</v>
      </c>
    </row>
    <row r="256" spans="1:5">
      <c r="A256" s="29" t="s">
        <v>397</v>
      </c>
      <c r="B256" s="29"/>
      <c r="C256" s="29">
        <v>4614</v>
      </c>
      <c r="D256" s="30" t="s">
        <v>398</v>
      </c>
      <c r="E256" s="127">
        <v>1000</v>
      </c>
    </row>
    <row r="257" spans="1:5">
      <c r="A257" s="28"/>
      <c r="B257" s="28"/>
      <c r="C257" s="28">
        <v>462</v>
      </c>
      <c r="D257" s="53" t="s">
        <v>399</v>
      </c>
      <c r="E257" s="128">
        <f t="shared" ref="E257" si="16">+E258+E259</f>
        <v>4300</v>
      </c>
    </row>
    <row r="258" spans="1:5">
      <c r="A258" s="29" t="s">
        <v>400</v>
      </c>
      <c r="B258" s="29"/>
      <c r="C258" s="29">
        <v>4623</v>
      </c>
      <c r="D258" s="30" t="s">
        <v>401</v>
      </c>
      <c r="E258" s="127">
        <v>300</v>
      </c>
    </row>
    <row r="259" spans="1:5">
      <c r="A259" s="29" t="s">
        <v>402</v>
      </c>
      <c r="B259" s="29"/>
      <c r="C259" s="29">
        <v>4624</v>
      </c>
      <c r="D259" s="30" t="s">
        <v>399</v>
      </c>
      <c r="E259" s="127">
        <v>4000</v>
      </c>
    </row>
  </sheetData>
  <pageMargins left="0.7" right="0.7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opLeftCell="A9" workbookViewId="0">
      <selection activeCell="F9" sqref="F9"/>
    </sheetView>
  </sheetViews>
  <sheetFormatPr defaultColWidth="9" defaultRowHeight="15" outlineLevelCol="5"/>
  <cols>
    <col min="2" max="2" width="12.2857142857143" customWidth="1"/>
    <col min="3" max="3" width="18.8571428571429" customWidth="1"/>
    <col min="4" max="4" width="23.4285714285714" customWidth="1"/>
    <col min="5" max="5" width="15.1428571428571" customWidth="1"/>
    <col min="6" max="6" width="18.8571428571429" customWidth="1"/>
    <col min="9" max="9" width="12.2857142857143"/>
  </cols>
  <sheetData>
    <row r="1" spans="1:1">
      <c r="A1" t="s">
        <v>403</v>
      </c>
    </row>
    <row r="3" ht="10" customHeight="1"/>
    <row r="4" hidden="1"/>
    <row r="5" hidden="1"/>
    <row r="6" spans="2:6">
      <c r="B6" s="1" t="s">
        <v>404</v>
      </c>
      <c r="C6" s="1" t="s">
        <v>405</v>
      </c>
      <c r="D6" s="2" t="s">
        <v>406</v>
      </c>
      <c r="E6" s="2" t="s">
        <v>407</v>
      </c>
      <c r="F6" s="2" t="s">
        <v>408</v>
      </c>
    </row>
    <row r="7" ht="54" customHeight="1" spans="2:6">
      <c r="B7" s="3" t="s">
        <v>409</v>
      </c>
      <c r="C7" s="4"/>
      <c r="D7" s="4"/>
      <c r="E7" s="4"/>
      <c r="F7" s="5"/>
    </row>
    <row r="8" ht="48" spans="2:6">
      <c r="B8" s="6" t="s">
        <v>204</v>
      </c>
      <c r="C8" s="6" t="s">
        <v>205</v>
      </c>
      <c r="D8" s="7" t="s">
        <v>206</v>
      </c>
      <c r="E8" s="8" t="s">
        <v>410</v>
      </c>
      <c r="F8" s="9">
        <v>70000</v>
      </c>
    </row>
    <row r="9" spans="2:6">
      <c r="B9" s="1" t="s">
        <v>404</v>
      </c>
      <c r="C9" s="1" t="s">
        <v>405</v>
      </c>
      <c r="D9" s="2" t="s">
        <v>406</v>
      </c>
      <c r="E9" s="2" t="s">
        <v>407</v>
      </c>
      <c r="F9" s="2" t="s">
        <v>408</v>
      </c>
    </row>
    <row r="10" ht="52" customHeight="1" spans="2:6">
      <c r="B10" s="3" t="s">
        <v>411</v>
      </c>
      <c r="C10" s="4"/>
      <c r="D10" s="4"/>
      <c r="E10" s="4"/>
      <c r="F10" s="5"/>
    </row>
    <row r="11" spans="2:6">
      <c r="B11" s="6" t="s">
        <v>251</v>
      </c>
      <c r="C11" s="6" t="s">
        <v>205</v>
      </c>
      <c r="D11" s="10" t="s">
        <v>412</v>
      </c>
      <c r="E11" s="8" t="s">
        <v>410</v>
      </c>
      <c r="F11" s="9">
        <v>45000</v>
      </c>
    </row>
    <row r="12" ht="36" spans="2:6">
      <c r="B12" s="6" t="s">
        <v>256</v>
      </c>
      <c r="C12" s="6" t="s">
        <v>205</v>
      </c>
      <c r="D12" s="11" t="s">
        <v>413</v>
      </c>
      <c r="E12" s="8" t="s">
        <v>410</v>
      </c>
      <c r="F12" s="12">
        <v>310000</v>
      </c>
    </row>
    <row r="13" spans="2:6">
      <c r="B13" s="13" t="s">
        <v>414</v>
      </c>
      <c r="C13" s="13" t="s">
        <v>415</v>
      </c>
      <c r="D13" s="13" t="s">
        <v>416</v>
      </c>
      <c r="E13" s="8" t="s">
        <v>410</v>
      </c>
      <c r="F13" s="12">
        <v>35000</v>
      </c>
    </row>
  </sheetData>
  <mergeCells count="2">
    <mergeCell ref="B7:F7"/>
    <mergeCell ref="B10:F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Plan</vt:lpstr>
      <vt:lpstr>OSA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patricija skoko</cp:lastModifiedBy>
  <dcterms:created xsi:type="dcterms:W3CDTF">2018-12-11T17:49:00Z</dcterms:created>
  <cp:lastPrinted>2022-12-14T14:51:00Z</cp:lastPrinted>
  <dcterms:modified xsi:type="dcterms:W3CDTF">2025-12-30T14:44:37Z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F5A05DB611A040A29A2C320AE6C250A9_12</vt:lpwstr>
  </property>
  <property fmtid="{D5CDD505-2E9C-101B-9397-08002B2CF9AE}" pid="3" name="KSOProductBuildVer">
    <vt:lpwstr>1033-12.2.0.22549</vt:lpwstr>
  </property>
</Properties>
</file>